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guimard.sharepoint.com/sites/BES/DOKO Raamovereenkomsten/Papier/10 Uitvoering/"/>
    </mc:Choice>
  </mc:AlternateContent>
  <xr:revisionPtr revIDLastSave="0" documentId="8_{E24172E0-BEFE-4038-ADC8-EB0270FD02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Sheet1!$A$1:$L$332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/>
  <c r="L69" i="1"/>
  <c r="L65" i="1"/>
  <c r="L66" i="1"/>
  <c r="L64" i="1"/>
  <c r="L63" i="1"/>
  <c r="L62" i="1"/>
  <c r="L55" i="1"/>
  <c r="L56" i="1"/>
  <c r="L57" i="1"/>
  <c r="L61" i="1" l="1"/>
  <c r="L60" i="1"/>
  <c r="L54" i="1"/>
  <c r="L52" i="1"/>
  <c r="L51" i="1"/>
  <c r="L49" i="1"/>
  <c r="L48" i="1"/>
  <c r="L46" i="1"/>
  <c r="L45" i="1"/>
  <c r="L43" i="1"/>
  <c r="L42" i="1"/>
  <c r="L40" i="1"/>
  <c r="L39" i="1"/>
  <c r="L38" i="1"/>
  <c r="L36" i="1"/>
  <c r="L35" i="1"/>
  <c r="L34" i="1"/>
  <c r="L77" i="1"/>
  <c r="L76" i="1"/>
  <c r="L75" i="1"/>
  <c r="L74" i="1"/>
  <c r="L73" i="1"/>
  <c r="L326" i="1" l="1"/>
  <c r="L325" i="1"/>
  <c r="L324" i="1"/>
  <c r="L323" i="1"/>
  <c r="L320" i="1"/>
  <c r="L319" i="1"/>
  <c r="L318" i="1"/>
  <c r="L317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199" i="1"/>
  <c r="L198" i="1"/>
  <c r="L197" i="1"/>
  <c r="L196" i="1"/>
  <c r="L195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I18" i="1"/>
  <c r="L328" i="1" l="1"/>
  <c r="L329" i="1" s="1"/>
  <c r="L331" i="1" s="1"/>
  <c r="L330" i="1" l="1"/>
</calcChain>
</file>

<file path=xl/sharedStrings.xml><?xml version="1.0" encoding="utf-8"?>
<sst xmlns="http://schemas.openxmlformats.org/spreadsheetml/2006/main" count="337" uniqueCount="322">
  <si>
    <t>INAPA BELGIUM NV</t>
    <phoneticPr fontId="0" type="noConversion"/>
  </si>
  <si>
    <t>VAUCAMPSLAAN 30</t>
  </si>
  <si>
    <t>1654  HUIZINGEN</t>
  </si>
  <si>
    <t>tel: 02 363 28 05     fax: 02 363 29 05</t>
  </si>
  <si>
    <t>email: c.vanasbroeck@inapa.be</t>
  </si>
  <si>
    <t>Franco levering vanaf 50€ excl. BTW</t>
  </si>
  <si>
    <t>Fakturatieadres</t>
  </si>
  <si>
    <t>Leveringsadres</t>
  </si>
  <si>
    <t xml:space="preserve">Naam: </t>
  </si>
  <si>
    <t xml:space="preserve">Naam:    </t>
  </si>
  <si>
    <t xml:space="preserve">Adres: </t>
  </si>
  <si>
    <t>Tel:</t>
  </si>
  <si>
    <t>Contactpersoon:</t>
  </si>
  <si>
    <t>Instellingsnummer:</t>
  </si>
  <si>
    <t>Besteldatum:</t>
  </si>
  <si>
    <t>Klantnummer:</t>
  </si>
  <si>
    <t>Leveringsdatum:</t>
  </si>
  <si>
    <t>artikel</t>
  </si>
  <si>
    <t>prijs</t>
  </si>
  <si>
    <t>art.nr.</t>
  </si>
  <si>
    <t>VEL/</t>
  </si>
  <si>
    <t>aantal</t>
  </si>
  <si>
    <t>1000 vel</t>
  </si>
  <si>
    <t>omschrijving</t>
  </si>
  <si>
    <t>CT</t>
  </si>
  <si>
    <t>IB</t>
  </si>
  <si>
    <t>pak</t>
  </si>
  <si>
    <t>doos</t>
  </si>
  <si>
    <t>pakken</t>
  </si>
  <si>
    <t>excl. btw</t>
  </si>
  <si>
    <t>Inacopia Office - A4 - 70g - hoogwit FSC</t>
  </si>
  <si>
    <t>Inacopia Office - A3 - 70g - hoogwit FSC</t>
  </si>
  <si>
    <t>Steinbeis Trend White 100% gerecycl - A4 - 80g</t>
  </si>
  <si>
    <t>Steinbeis Trend White 100% gerecycl - A3 - 80g</t>
  </si>
  <si>
    <t>Steinbeis Classic White 100% gerecycleerd A4 - 80g</t>
  </si>
  <si>
    <t>Steinbeis Classic White 100% gerecycleerd A3 - 80g</t>
  </si>
  <si>
    <t>262-1</t>
  </si>
  <si>
    <t>Inacopia Elite - A4 - 90g - wit</t>
  </si>
  <si>
    <t>Inacopia Elite - A3 - 90g - wit</t>
  </si>
  <si>
    <t>Inacopia Elite - A4 - 100g - wit</t>
  </si>
  <si>
    <t>Inacopia Elite - A3 - 100g - wit</t>
  </si>
  <si>
    <t>Inacopia Elite - A4 - 160g - wit</t>
  </si>
  <si>
    <t>ZWART PAPIER A4 160G/210G</t>
    <phoneticPr fontId="0" type="noConversion"/>
  </si>
  <si>
    <t>Clairefontaine Trophée - A4 - 160g - zwart</t>
    <phoneticPr fontId="0" type="noConversion"/>
  </si>
  <si>
    <t>Clairefontaine Trophée - A4 - 210g - zwart</t>
    <phoneticPr fontId="0" type="noConversion"/>
  </si>
  <si>
    <t>GEKLEURD PAPIER PASTEL A4 80G</t>
    <phoneticPr fontId="0" type="noConversion"/>
  </si>
  <si>
    <t>Clairefontaine Trophée - A4 - 80g - geel</t>
  </si>
  <si>
    <t>Clairefontaine Trophée - A4 - 80g - roos</t>
  </si>
  <si>
    <t>Clairefontaine Trophée - A4 - 80g - azuur</t>
  </si>
  <si>
    <t>Clairefontaine Trophée - A4 - 80g - groen</t>
  </si>
  <si>
    <t>Clairefontaine Trophée - A4 - 80g - zalm</t>
  </si>
  <si>
    <t>GEKLEURD PAPIER MID A4 80G</t>
    <phoneticPr fontId="0" type="noConversion"/>
  </si>
  <si>
    <t>Clairefontaine Trophée - A4 - 80g - natuurgroen</t>
  </si>
  <si>
    <t>Clairefontaine Trophée - A4 - 80g - lavendel</t>
  </si>
  <si>
    <t>Clairefontaine Trophée - A4 - 80g - perzik</t>
  </si>
  <si>
    <t>Clairefontaine Trophée - A4 - 80g - lichtgroen</t>
  </si>
  <si>
    <t>Clairefontaine Trophée - A4 - 80g - grijs</t>
  </si>
  <si>
    <t>Clairefontaine Trophée - A4 - 80g - gems</t>
  </si>
  <si>
    <t>Clairefontaine Trophée - A4 - 80g - oranje</t>
  </si>
  <si>
    <t>Clairefontaine Trophée - A4 - 80g - goudgeel</t>
  </si>
  <si>
    <t>Clairefontaine Trophée - A4 - 80g - citroengeel</t>
  </si>
  <si>
    <t>Clairefontaine Trophée - A4 - 80g - lila</t>
  </si>
  <si>
    <t>Clairefontaine Trophée - A4 - 80g - helblauw</t>
  </si>
  <si>
    <t>Clairefontaine Trophée - A4 - 80g - golfgroen</t>
  </si>
  <si>
    <t>Clairefontaine Trophée - A4 - 80g - creme</t>
  </si>
  <si>
    <t>Clairefontaine Trophée - A4 - 80g - mokkabruin</t>
  </si>
  <si>
    <t>Clairefontaine Trophée - A4 - 80g - fel rose</t>
  </si>
  <si>
    <t>Clairefontaine Trophée - A4 - 80g - abrikoos</t>
  </si>
  <si>
    <t>Clairefontaine Trophée - A4 - 80g - lichtgrijs</t>
  </si>
  <si>
    <t>Clairefontaine Trophée - A4 - 80g - blauw</t>
  </si>
  <si>
    <t>GEKLEURD PAPIER FEL A4 80G</t>
    <phoneticPr fontId="0" type="noConversion"/>
  </si>
  <si>
    <t>Clairefontaine Trophée - A4 - 80g - koraalrood</t>
  </si>
  <si>
    <t>Clairefontaine Trophée - A4 - 80g - koningsblauw</t>
  </si>
  <si>
    <t>Clairefontaine Trophée - A4 - 80g - zonnebloem</t>
  </si>
  <si>
    <t>Clairefontaine Trophée - A4 - 80g - cardinalrood</t>
  </si>
  <si>
    <t>Clairefontaine Trophée - A4 - 80g - cariben</t>
  </si>
  <si>
    <t>Clairefontaine Trophée - A4 - 80g - zonnegeel</t>
  </si>
  <si>
    <t>Clairefontaine Trophée - A4 - 80g - grasgroen</t>
  </si>
  <si>
    <t>Clairefontaine Trophée - A4 - 80g - feloranje</t>
  </si>
  <si>
    <t>Clairefontaine Trophée - A4 - 80g - kersenrood</t>
  </si>
  <si>
    <t>Clairefontaine Trophée - A4 - 80g - fuchsia</t>
  </si>
  <si>
    <t>Clairefontaine Trophée - A4 - 80g - violet</t>
  </si>
  <si>
    <t>Clairefontaine Trophée - A4 - 80g - biljartgroen</t>
  </si>
  <si>
    <t>Clairefontaine Trophée - A4 - 80g - dennengroen</t>
  </si>
  <si>
    <t>GEKLEURD PAPIER PASTEL A4 120G</t>
    <phoneticPr fontId="0" type="noConversion"/>
  </si>
  <si>
    <t>Clairefontaine Trophée - A4 - 120g - geel</t>
  </si>
  <si>
    <t>Clairefontaine Trophée - A4 - 120g - roos</t>
  </si>
  <si>
    <t>Clairefontaine Trophée - A4 - 120g - azuur</t>
  </si>
  <si>
    <t>Clairefontaine Trophée - A4 - 120g - groen</t>
  </si>
  <si>
    <t>Clairefontaine Trophée - A4 - 120g - zalm</t>
  </si>
  <si>
    <t>Clairefontaine Trophée - A4 - 120g - grijs</t>
  </si>
  <si>
    <t>Clairefontaine Trophée - A4 - 120g - gems</t>
  </si>
  <si>
    <t>Clairefontaine Trophée - A4 - 120g - oranje</t>
  </si>
  <si>
    <t>Clairefontaine Trophée - A4 - 120g - goudgeel</t>
  </si>
  <si>
    <t>Clairefontaine Trophée - A4 - 120g - citroengeel</t>
  </si>
  <si>
    <t>Clairefontaine Trophée - A4 - 120g - lila</t>
  </si>
  <si>
    <t>Clairefontaine Trophée - A4 - 120g - helblauw</t>
  </si>
  <si>
    <t>Clairefontaine Trophée - A4 - 120g - golfgroen</t>
  </si>
  <si>
    <t>Clairefontaine Trophée - A4 - 120g - creme</t>
  </si>
  <si>
    <t>Clairefontaine Trophée - A4 - 120g - mokkabruin</t>
  </si>
  <si>
    <t>Clairefontaine Trophée - A4 - 120g - lavendel</t>
  </si>
  <si>
    <t>Clairefontaine Trophée - A4 - 120g - perzik</t>
  </si>
  <si>
    <t>Clairefontaine Trophée - A4 - 120g - lichtgroen</t>
  </si>
  <si>
    <t>Clairefontaine Trophée - A4 - 120g - blauw</t>
  </si>
  <si>
    <t>Clairefontaine Trophée - A4 - 120g - fel rose</t>
  </si>
  <si>
    <t>Clairefontaine Trophée - A4 - 120g - abrikoos</t>
  </si>
  <si>
    <t>Clairefontaine Trophée - A4 - 120g - lichtgrijs</t>
  </si>
  <si>
    <t>Clairefontaine Trophée - A4 - 120g - natuurgroen</t>
  </si>
  <si>
    <t>GEKLEURD PAPIER FEL A4 120G</t>
    <phoneticPr fontId="0" type="noConversion"/>
  </si>
  <si>
    <t>Clairefontaine Trophée - A4 - 120g - koraalrood</t>
  </si>
  <si>
    <t>Clairefontaine Trophée - A4 - 120g - koningsblauw</t>
  </si>
  <si>
    <t>Clairefontaine Trophée - A4 - 120g - zonnebloem</t>
  </si>
  <si>
    <t>Clairefontaine Trophée - A4 - 120g - cardinalrood</t>
  </si>
  <si>
    <t>Clairefontaine Trophée - A4 - 120g - cariben</t>
  </si>
  <si>
    <t>Clairefontaine Trophée - A4 - 120g - zonnegeel</t>
  </si>
  <si>
    <t>Clairefontaine Trophée - A4 - 120g - grasgroen</t>
  </si>
  <si>
    <t>Clairefontaine Trophée - A4 - 120g - feloranje</t>
  </si>
  <si>
    <t>Clairefontaine Trophée - A4 - 120g - kersenrood</t>
  </si>
  <si>
    <t>Clairefontaine Trophée - A4 - 120g - fuchsia</t>
  </si>
  <si>
    <t>Clairefontaine Trophée - A4 - 120g - violet</t>
  </si>
  <si>
    <t>Clairefontaine Trophée - A4 - 120g - biljartgroen</t>
  </si>
  <si>
    <t>Clairefontaine Trophée - A4 - 120g - dennengroen</t>
  </si>
  <si>
    <t>GEKLEURD PAPIER PASTEL A4 160G</t>
    <phoneticPr fontId="0" type="noConversion"/>
  </si>
  <si>
    <t>Clairefontaine Trophée - A4 - 160g - geel</t>
  </si>
  <si>
    <t>Clairefontaine Trophée - A4 - 160g - roos</t>
  </si>
  <si>
    <t>Clairefontaine Trophée - A4 - 160g - azuur</t>
  </si>
  <si>
    <t>Clairefontaine Trophée - A4 - 160g - groen</t>
  </si>
  <si>
    <t>Clairefontaine Trophée - A4 - 160g - zalm</t>
  </si>
  <si>
    <t>Clairefontaine Trophée - A4 - 160g - grijs</t>
  </si>
  <si>
    <t>Clairefontaine Trophée - A4 - 160g - gems</t>
  </si>
  <si>
    <t>Clairefontaine Trophée - A4 - 160g - oranje</t>
  </si>
  <si>
    <t>Clairefontaine Trophée - A4 - 160g - goudgeel</t>
  </si>
  <si>
    <t>Clairefontaine Trophée - A4 - 160g - citroengeel</t>
  </si>
  <si>
    <t>Clairefontaine Trophée - A4 - 160g - lila</t>
  </si>
  <si>
    <t>Clairefontaine Trophée - A4 - 160g - helblauw</t>
  </si>
  <si>
    <t>Clairefontaine Trophée - A4 - 160g - golfgroen</t>
  </si>
  <si>
    <t>Clairefontaine Trophée - A4 - 160g - creme</t>
  </si>
  <si>
    <t>Clairefontaine Trophée - A4 - 160g - mokkabruin</t>
  </si>
  <si>
    <t>Clairefontaine Trophée - A4 - 160g - lavendel</t>
  </si>
  <si>
    <t>Clairefontaine Trophée - A4 - 160g - perzik</t>
  </si>
  <si>
    <t>Clairefontaine Trophée - A4 - 160g - lichtgroen</t>
  </si>
  <si>
    <t>Clairefontaine Trophée - A4 - 160g - blauw</t>
  </si>
  <si>
    <t>Clairefontaine Trophée - A4 - 160g - fel rose</t>
  </si>
  <si>
    <t>Clairefontaine Trophée - A4 - 160g - abrikoos</t>
  </si>
  <si>
    <t>Clairefontaine Trophée - A4 - 160g - lichtgrijs</t>
  </si>
  <si>
    <t>Clairefontaine Trophée - A4 - 160g - natuurgroen</t>
  </si>
  <si>
    <t>GEKLEURD PAPIER FEL A4 160G</t>
    <phoneticPr fontId="0" type="noConversion"/>
  </si>
  <si>
    <t>Clairefontaine Trophée - A4 - 160g - koraalrood</t>
  </si>
  <si>
    <t>Clairefontaine Trophée - A4 - 160g - koningsblauw</t>
  </si>
  <si>
    <t>Clairefontaine Trophée - A4 - 160g - zonnebloem</t>
  </si>
  <si>
    <t>Clairefontaine Trophée - A4 - 160g - cardinalrood</t>
  </si>
  <si>
    <t>Clairefontaine Trophée - A4 - 160g - cariben</t>
  </si>
  <si>
    <t>Clairefontaine Trophée - A4 - 160g - zonnegeel</t>
  </si>
  <si>
    <t>Clairefontaine Trophée - A4 - 160g - grasgroen</t>
  </si>
  <si>
    <t>Clairefontaine Trophée - A4 - 160g - feloranje</t>
  </si>
  <si>
    <t>Clairefontaine Trophée - A4 - 160g - kersenrood</t>
  </si>
  <si>
    <t>Clairefontaine Trophée - A4 - 160g - fuchsia</t>
  </si>
  <si>
    <t>Clairefontaine Trophée - A4 - 160g - violet</t>
  </si>
  <si>
    <t>Clairefontaine Trophée - A4 - 160g - biljartgroen</t>
  </si>
  <si>
    <t>Clairefontaine Trophée - A4 - 160g - dennengroen</t>
  </si>
  <si>
    <t>GEKLEURD PAPIER PASTEL A3 80G</t>
    <phoneticPr fontId="0" type="noConversion"/>
  </si>
  <si>
    <t>Clairefontaine Trophée - A3 - 80g - geel</t>
  </si>
  <si>
    <t>Clairefontaine Trophée - A3 - 80g - roos</t>
  </si>
  <si>
    <t>Clairefontaine Trophée - A3 - 80g - azuur</t>
  </si>
  <si>
    <t>Clairefontaine Trophée - A3 - 80g - groen</t>
  </si>
  <si>
    <t>Clairefontaine Trophée - A3 - 80g - zalm</t>
  </si>
  <si>
    <t>GEKLEURD PAPIER MID A3 80G</t>
    <phoneticPr fontId="0" type="noConversion"/>
  </si>
  <si>
    <t>Clairefontaine Trophée - A3 - 80g - natuurgroen</t>
  </si>
  <si>
    <t>Clairefontaine Trophée - A3 - 80g - lavendel</t>
  </si>
  <si>
    <t>Clairefontaine Trophée - A3 - 80g - perzik</t>
  </si>
  <si>
    <t>Clairefontaine Trophée - A3 - 80g - lichtgroen</t>
  </si>
  <si>
    <t>Clairefontaine Trophée - A3 - 80g - grijs</t>
  </si>
  <si>
    <t>Clairefontaine Trophée - A3 - 80g - gems</t>
  </si>
  <si>
    <t>Clairefontaine Trophée - A3 - 80g - oranje</t>
  </si>
  <si>
    <t>Clairefontaine Trophée - A3 - 80g - goudgeel</t>
  </si>
  <si>
    <t>Clairefontaine Trophée - A3 - 80g - citroengeel</t>
  </si>
  <si>
    <t>Clairefontaine Trophée - A3 - 80g - lila</t>
  </si>
  <si>
    <t>Clairefontaine Trophée - A3 - 80g - helblauw</t>
  </si>
  <si>
    <t>Clairefontaine Trophée - A3 - 80g - golfgroen</t>
  </si>
  <si>
    <t>Clairefontaine Trophée - A3 - 80g - creme</t>
  </si>
  <si>
    <t>Clairefontaine Trophée - A3 - 80g - mokkabruin</t>
  </si>
  <si>
    <t>Clairefontaine Trophée - A3 - 80g - fel rose</t>
  </si>
  <si>
    <t>Clairefontaine Trophée - A3 - 80g - abrikoos</t>
  </si>
  <si>
    <t>Clairefontaine Trophée - A3 - 80g - lichtgrijs</t>
  </si>
  <si>
    <t>Clairefontaine Trophée - A3 - 80g - blauw</t>
  </si>
  <si>
    <t>GEKLEURD PAPIER FEL A3 80G</t>
    <phoneticPr fontId="0" type="noConversion"/>
  </si>
  <si>
    <t>Clairefontaine Trophée - A3 - 80g - koraalrood</t>
  </si>
  <si>
    <t>Clairefontaine Trophée - A3 - 80g - koningsblauw</t>
  </si>
  <si>
    <t>Clairefontaine Trophée - A3 - 80g - zonnebloem</t>
  </si>
  <si>
    <t>Clairefontaine Trophée - A3 - 80g - cardinalrood</t>
  </si>
  <si>
    <t>Clairefontaine Trophée - A3 - 80g - cariben</t>
  </si>
  <si>
    <t>Clairefontaine Trophée - A3 - 80g - zonnegeel</t>
  </si>
  <si>
    <t>Clairefontaine Trophée - A3 - 80g - grasgroen</t>
  </si>
  <si>
    <t>Clairefontaine Trophée - A3 - 80g - feloranje</t>
  </si>
  <si>
    <t>Clairefontaine Trophée - A3 - 80g - kersenrood</t>
  </si>
  <si>
    <t>Clairefontaine Trophée - A3 - 80g - fuchsia</t>
  </si>
  <si>
    <t>Clairefontaine Trophée - A3 - 80g - violet</t>
  </si>
  <si>
    <t>Clairefontaine Trophée - A3 - 80g - biljartgroen</t>
  </si>
  <si>
    <t>Clairefontaine Trophée - A3 - 80g - dennengroen</t>
  </si>
  <si>
    <t>GEKLEURD PAPIER PASTEL A3 120G</t>
    <phoneticPr fontId="0" type="noConversion"/>
  </si>
  <si>
    <t>Clairefontaine Trophée - A3 - 120g - geel</t>
  </si>
  <si>
    <t>Clairefontaine Trophée - A3 - 120g - roos</t>
  </si>
  <si>
    <t>Clairefontaine Trophée - A3 - 120g - azuur</t>
  </si>
  <si>
    <t>Clairefontaine Trophée - A3 - 120g - groen</t>
  </si>
  <si>
    <t>Clairefontaine Trophée - A3 - 120g - zalm</t>
  </si>
  <si>
    <t>Clairefontaine Trophée - A3 - 120g - grijs</t>
  </si>
  <si>
    <t>Clairefontaine Trophée - A3 - 120g - gems</t>
  </si>
  <si>
    <t>Clairefontaine Trophée - A3 - 120g - oranje</t>
  </si>
  <si>
    <t>Clairefontaine Trophée - A3 - 120g - goudgeel</t>
  </si>
  <si>
    <t>Clairefontaine Trophée - A3 - 120g - citroengeel</t>
  </si>
  <si>
    <t>Clairefontaine Trophée - A3 - 120g - lila</t>
  </si>
  <si>
    <t>Clairefontaine Trophée - A3 - 120g - helblauw</t>
  </si>
  <si>
    <t>Clairefontaine Trophée - A3 - 120g - golfgroen</t>
  </si>
  <si>
    <t>Clairefontaine Trophée - A3 - 120g - creme</t>
  </si>
  <si>
    <t>Clairefontaine Trophée - A3 - 120g - mokkabruin</t>
  </si>
  <si>
    <t>Clairefontaine Trophée - A3 - 120g - lavendel</t>
  </si>
  <si>
    <t>Clairefontaine Trophée - A3 - 120g - perzik</t>
  </si>
  <si>
    <t>Clairefontaine Trophée - A3 - 120g - lichtgroen</t>
  </si>
  <si>
    <t>Clairefontaine Trophée - A3 - 120g - blauw</t>
  </si>
  <si>
    <t>Clairefontaine Trophée - A3 - 120g - fel rose</t>
  </si>
  <si>
    <t>Clairefontaine Trophée - A3 - 120g - abrikoos</t>
  </si>
  <si>
    <t>Clairefontaine Trophée - A3 - 120g - lichtgrijs</t>
  </si>
  <si>
    <t>Clairefontaine Trophée - A3 - 120g - natuurgroen</t>
  </si>
  <si>
    <t>GEKLEURD PAPIER FEL A3 120G</t>
    <phoneticPr fontId="0" type="noConversion"/>
  </si>
  <si>
    <t>Clairefontaine Trophée - A3 - 120g - koraalrood</t>
  </si>
  <si>
    <t>Clairefontaine Trophée - A3 - 120g - koningsblauw</t>
  </si>
  <si>
    <t>Clairefontaine Trophée - A3 - 120g - zonnebloem</t>
  </si>
  <si>
    <t>Clairefontaine Trophée - A3 - 120g - cardinalrood</t>
  </si>
  <si>
    <t>Clairefontaine Trophée - A3 - 120g - cariben</t>
  </si>
  <si>
    <t>Clairefontaine Trophée - A3 - 120g - zonnegeel</t>
  </si>
  <si>
    <t>Clairefontaine Trophée - A3 - 120g - grasgroen</t>
  </si>
  <si>
    <t>Clairefontaine Trophée - A3 - 120g - feloranje</t>
  </si>
  <si>
    <t>Clairefontaine Trophée - A3 - 120g - kersenrood</t>
  </si>
  <si>
    <t>Clairefontaine Trophée - A3 - 120g - fuchsia</t>
  </si>
  <si>
    <t>Clairefontaine Trophée - A3 - 120g - violet</t>
  </si>
  <si>
    <t>Clairefontaine Trophée - A3 - 120g - biljartgroen</t>
  </si>
  <si>
    <t>Clairefontaine Trophée - A3 - 120g - dennengroen</t>
  </si>
  <si>
    <t>GEKLEURD PAPIER PASTEL A3 160G</t>
    <phoneticPr fontId="0" type="noConversion"/>
  </si>
  <si>
    <t>Clairefontaine Trophée - A3 - 160g - geel</t>
  </si>
  <si>
    <t>Clairefontaine Trophée - A3 - 160g - roos</t>
  </si>
  <si>
    <t>Clairefontaine Trophée - A3 - 160g - azuur</t>
  </si>
  <si>
    <t>Clairefontaine Trophée - A3 - 160g - groen</t>
  </si>
  <si>
    <t>Clairefontaine Trophée - A3 - 160g - zalm</t>
  </si>
  <si>
    <t>Clairefontaine Trophée - A3 - 160g - grijs</t>
  </si>
  <si>
    <t>Clairefontaine Trophée - A3 - 160g - gems</t>
  </si>
  <si>
    <t>Clairefontaine Trophée - A3 - 160g - oranje</t>
  </si>
  <si>
    <t>Clairefontaine Trophée - A3 - 160g - goudgeel</t>
  </si>
  <si>
    <t>Clairefontaine Trophée - A3 - 160g - citroengeel</t>
  </si>
  <si>
    <t>Clairefontaine Trophée - A3 - 160g - lila</t>
  </si>
  <si>
    <t>Clairefontaine Trophée - A3 - 160g - helblauw</t>
  </si>
  <si>
    <t>Clairefontaine Trophée - A3 - 160g - golfgroen</t>
  </si>
  <si>
    <t>Clairefontaine Trophée - A3 - 160g - creme</t>
  </si>
  <si>
    <t>Clairefontaine Trophée - A3 - 160g - mokkabruin</t>
  </si>
  <si>
    <t>Clairefontaine Trophée - A3 - 160g - lavendel</t>
  </si>
  <si>
    <t>Clairefontaine Trophée - A3 - 160g - perzik</t>
  </si>
  <si>
    <t>Clairefontaine Trophée - A3 - 160g - lichtgroen</t>
  </si>
  <si>
    <t>Clairefontaine Trophée - A3 - 160g - blauw</t>
  </si>
  <si>
    <t>Clairefontaine Trophée - A3 - 160g - fel rose</t>
  </si>
  <si>
    <t>Clairefontaine Trophée - A3 - 160g - abrikoos</t>
  </si>
  <si>
    <t>Clairefontaine Trophée - A3 - 160g - lichtgrijs</t>
  </si>
  <si>
    <t>Clairefontaine Trophée - A3 - 160g - natuurgroen</t>
  </si>
  <si>
    <t>GEKLEURD PAPIER FEL A3 160G</t>
    <phoneticPr fontId="0" type="noConversion"/>
  </si>
  <si>
    <t>Clairefontaine Trophée - A3 - 160g - koraalrood</t>
  </si>
  <si>
    <t>Clairefontaine Trophée - A3 - 160g - koningsblauw</t>
  </si>
  <si>
    <t>Clairefontaine Trophée - A3 - 160g - zonnebloem</t>
  </si>
  <si>
    <t>Clairefontaine Trophée - A3 - 160g - cardinalrood</t>
  </si>
  <si>
    <t>Clairefontaine Trophée - A3 - 160g - cariben</t>
  </si>
  <si>
    <t>Clairefontaine Trophée - A3 - 160g - zonnegeel</t>
  </si>
  <si>
    <t>Clairefontaine Trophée - A3 - 160g - grasgroen</t>
  </si>
  <si>
    <t>Clairefontaine Trophée - A3 - 160g - feloranje</t>
  </si>
  <si>
    <t>Clairefontaine Trophée - A3 - 160g - kersenrood</t>
  </si>
  <si>
    <t>Clairefontaine Trophée - A3 - 160g - fuchsia</t>
  </si>
  <si>
    <t>Clairefontaine Trophée - A3 - 160g - violet</t>
  </si>
  <si>
    <t>Clairefontaine Trophée - A3 - 160g - biljartgroen</t>
  </si>
  <si>
    <t>Clairefontaine Trophée - A3 - 160g - dennengroen</t>
  </si>
  <si>
    <t>GEKLEURD PAPIERFLUO A4 80G</t>
    <phoneticPr fontId="0" type="noConversion"/>
  </si>
  <si>
    <t>Clairefontaine Trophée - A4 - 80g - fluo geel</t>
  </si>
  <si>
    <t>Clairefontaine Trophée - A4 - 80g - fluo roos</t>
  </si>
  <si>
    <t>Clairefontaine Trophée - A4 - 80g - fluo groen</t>
  </si>
  <si>
    <t>Clairefontaine Trophée - A4 - 80g - fluo oranje</t>
  </si>
  <si>
    <t>GEKLEURD PAPIER FLUO A3 80G</t>
    <phoneticPr fontId="0" type="noConversion"/>
  </si>
  <si>
    <t>Clairefontaine Trophée - A3 - 80g - fluo geel</t>
  </si>
  <si>
    <t>Clairefontaine Trophée - A3 - 80g - fluo roos</t>
  </si>
  <si>
    <t>Clairefontaine Trophée - A3 - 80g - fluo groen</t>
  </si>
  <si>
    <t>Clairefontaine Trophée - A3 - 80g - fluo oranje</t>
  </si>
  <si>
    <t>- art.nr. CT : artikelnummer Clairefontaine Trophée</t>
  </si>
  <si>
    <t xml:space="preserve"> FACTUUR TOTAAL</t>
  </si>
  <si>
    <t>- art.nr. IB : artikelnummer Inapa Belgium nv</t>
  </si>
  <si>
    <t>Bedrag excl. BTW</t>
  </si>
  <si>
    <t>- VE : verpakkingseenheid</t>
  </si>
  <si>
    <t>Bedrag BTW</t>
  </si>
  <si>
    <t>21% op 98%</t>
  </si>
  <si>
    <t>- instellingsnummer = identificatienummer</t>
  </si>
  <si>
    <t>Totaal bedrag van de factuur</t>
  </si>
  <si>
    <t>- papier A4 - 80g = 40 dozen per palet</t>
  </si>
  <si>
    <r>
      <t xml:space="preserve">Bij contante betaling binnen 10 </t>
    </r>
    <r>
      <rPr>
        <b/>
        <sz val="10"/>
        <rFont val="Arial"/>
        <family val="2"/>
      </rPr>
      <t>werk</t>
    </r>
    <r>
      <rPr>
        <sz val="10"/>
        <rFont val="Arial"/>
        <family val="2"/>
      </rPr>
      <t xml:space="preserve">dagen </t>
    </r>
  </si>
  <si>
    <t>- papier A3 - 80g = 20 dozen per palet</t>
  </si>
  <si>
    <t>-2% op bedrag excl BTW</t>
  </si>
  <si>
    <t xml:space="preserve">Tecno Multispeed  A4  75g  FSC </t>
  </si>
  <si>
    <t>Tecno Multispeed  A4  75g  FSC NON STOP</t>
  </si>
  <si>
    <t xml:space="preserve">Tecno Multispeed  A3  75g  FSC </t>
  </si>
  <si>
    <t xml:space="preserve">Tecno Pro  A4  80g  FSC </t>
  </si>
  <si>
    <t xml:space="preserve">Tecno Pro  A3  80g  FSC </t>
  </si>
  <si>
    <t>Tecno Pro  A4  80g  FSC non stop</t>
  </si>
  <si>
    <t>Tecno Premium - A4 - 80g - superwit FSC</t>
  </si>
  <si>
    <t>Tecno Premium - A3 - 80g - superwit FSC</t>
  </si>
  <si>
    <t>Tecno Colour Laser A4 90gr</t>
  </si>
  <si>
    <t>Tecno Colour Laser A4 120gr</t>
  </si>
  <si>
    <t>Tecno Colour Laser A4 160gr</t>
  </si>
  <si>
    <t>Tecno Colour Laser A4 200gr</t>
  </si>
  <si>
    <t>WIT PAPIER</t>
  </si>
  <si>
    <t>Belangrijk : Onze prijzen zijn uitgedrukt per 1000vel!!</t>
  </si>
  <si>
    <r>
      <t xml:space="preserve">Om uw </t>
    </r>
    <r>
      <rPr>
        <b/>
        <sz val="14"/>
        <color theme="1"/>
        <rFont val="Calibri"/>
        <family val="2"/>
        <scheme val="minor"/>
      </rPr>
      <t>prijs per pak</t>
    </r>
    <r>
      <rPr>
        <sz val="14"/>
        <color theme="1"/>
        <rFont val="Calibri"/>
        <family val="2"/>
        <scheme val="minor"/>
      </rPr>
      <t xml:space="preserve"> te kennen dient u de </t>
    </r>
    <r>
      <rPr>
        <b/>
        <sz val="14"/>
        <color theme="1"/>
        <rFont val="Calibri"/>
        <family val="2"/>
        <scheme val="minor"/>
      </rPr>
      <t>prijs per 1000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te delen</t>
    </r>
    <r>
      <rPr>
        <sz val="14"/>
        <color theme="1"/>
        <rFont val="Calibri"/>
        <family val="2"/>
        <scheme val="minor"/>
      </rPr>
      <t xml:space="preserve"> met de </t>
    </r>
    <r>
      <rPr>
        <b/>
        <sz val="14"/>
        <color theme="1"/>
        <rFont val="Calibri"/>
        <family val="2"/>
        <scheme val="minor"/>
      </rPr>
      <t>vermelde hoeveelheid in kolom vel/pak</t>
    </r>
  </si>
  <si>
    <t>Adres:</t>
  </si>
  <si>
    <t>contactpersonen: Christel Van Asbroeck - 02 363 28 05  en Chris Luyten - gsm: 0486 592 800</t>
  </si>
  <si>
    <t>Energietoeslag per 1000vel</t>
  </si>
  <si>
    <t>Energietoeslag per pak = 0,40ct</t>
  </si>
  <si>
    <t>Inacopia Elite - A4 - 120g - wit</t>
  </si>
  <si>
    <t>Inacopia Elite - A3 - 120g - wit</t>
  </si>
  <si>
    <t xml:space="preserve">BESTELFORMULIER  11 Januari 2023   - 31 Maart 2023  OVEREENKOMST KANTOORPAPIER </t>
  </si>
  <si>
    <t>vb. Tecno Multispeed A4 75 : prijs per 1000vel = 6,06€. In een pak zitten 500vel vel dit geeft een prijs per pak van 3,03€</t>
  </si>
  <si>
    <r>
      <rPr>
        <b/>
        <sz val="14"/>
        <color theme="1"/>
        <rFont val="Calibri"/>
        <family val="2"/>
        <scheme val="minor"/>
      </rPr>
      <t xml:space="preserve">vb. Tecno Pro  A4 80 </t>
    </r>
    <r>
      <rPr>
        <sz val="14"/>
        <color theme="1"/>
        <rFont val="Calibri"/>
        <family val="2"/>
        <scheme val="minor"/>
      </rPr>
      <t xml:space="preserve"> : prijs per 1000vel = 6,50€. In een pak zitten 500vel vel dit geeft een </t>
    </r>
    <r>
      <rPr>
        <b/>
        <sz val="14"/>
        <color theme="1"/>
        <rFont val="Calibri"/>
        <family val="2"/>
        <scheme val="minor"/>
      </rPr>
      <t>prijs per pak van 3,25€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</si>
</sst>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indexed="57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u/>
      <sz val="16"/>
      <color indexed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2"/>
      <color rgb="FF33CCCC"/>
      <name val="Arial"/>
      <family val="2"/>
    </font>
    <font>
      <b/>
      <sz val="11"/>
      <color rgb="FF33CCCC"/>
      <name val="Arial"/>
      <family val="2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245">
    <xf numFmtId="0" fontId="0" fillId="0" borderId="0" xfId="0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1" xfId="0" applyFont="1" applyBorder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2" fontId="1" fillId="0" borderId="2" xfId="0" applyNumberFormat="1" applyFont="1" applyBorder="1" applyProtection="1"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0" fillId="0" borderId="5" xfId="0" applyFont="1" applyBorder="1" applyProtection="1">
      <protection locked="0"/>
    </xf>
    <xf numFmtId="0" fontId="12" fillId="0" borderId="8" xfId="0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1" fillId="0" borderId="10" xfId="0" applyFont="1" applyBorder="1" applyProtection="1"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0" fillId="0" borderId="13" xfId="0" applyFont="1" applyBorder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14" fontId="1" fillId="2" borderId="0" xfId="0" applyNumberFormat="1" applyFont="1" applyFill="1" applyAlignment="1" applyProtection="1">
      <alignment horizontal="left"/>
      <protection locked="0"/>
    </xf>
    <xf numFmtId="2" fontId="1" fillId="2" borderId="0" xfId="0" applyNumberFormat="1" applyFont="1" applyFill="1" applyAlignment="1" applyProtection="1">
      <alignment horizontal="left"/>
      <protection locked="0"/>
    </xf>
    <xf numFmtId="14" fontId="1" fillId="2" borderId="9" xfId="0" applyNumberFormat="1" applyFont="1" applyFill="1" applyBorder="1" applyAlignment="1" applyProtection="1">
      <alignment horizontal="left"/>
      <protection locked="0"/>
    </xf>
    <xf numFmtId="0" fontId="10" fillId="0" borderId="14" xfId="0" applyFont="1" applyBorder="1" applyProtection="1"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15" xfId="0" applyFont="1" applyBorder="1" applyAlignment="1" applyProtection="1">
      <alignment horizontal="left"/>
      <protection locked="0"/>
    </xf>
    <xf numFmtId="14" fontId="1" fillId="0" borderId="15" xfId="0" applyNumberFormat="1" applyFont="1" applyBorder="1" applyAlignment="1" applyProtection="1">
      <alignment horizontal="left"/>
      <protection locked="0"/>
    </xf>
    <xf numFmtId="2" fontId="1" fillId="0" borderId="15" xfId="0" applyNumberFormat="1" applyFont="1" applyBorder="1" applyAlignment="1" applyProtection="1">
      <alignment horizontal="left"/>
      <protection locked="0"/>
    </xf>
    <xf numFmtId="14" fontId="1" fillId="0" borderId="16" xfId="0" applyNumberFormat="1" applyFont="1" applyBorder="1" applyAlignment="1" applyProtection="1">
      <alignment horizontal="left"/>
      <protection locked="0"/>
    </xf>
    <xf numFmtId="0" fontId="14" fillId="3" borderId="17" xfId="0" applyFont="1" applyFill="1" applyBorder="1" applyProtection="1">
      <protection locked="0"/>
    </xf>
    <xf numFmtId="2" fontId="4" fillId="3" borderId="17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4" fillId="3" borderId="23" xfId="0" applyFont="1" applyFill="1" applyBorder="1" applyAlignment="1" applyProtection="1">
      <alignment horizontal="left"/>
      <protection locked="0"/>
    </xf>
    <xf numFmtId="0" fontId="4" fillId="3" borderId="24" xfId="0" applyFont="1" applyFill="1" applyBorder="1" applyAlignment="1" applyProtection="1">
      <alignment horizontal="left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4" fillId="0" borderId="27" xfId="0" applyFont="1" applyBorder="1" applyAlignment="1" applyProtection="1">
      <alignment horizontal="left"/>
      <protection locked="0"/>
    </xf>
    <xf numFmtId="0" fontId="14" fillId="2" borderId="28" xfId="0" applyFont="1" applyFill="1" applyBorder="1" applyAlignment="1" applyProtection="1">
      <alignment horizontal="left"/>
      <protection locked="0"/>
    </xf>
    <xf numFmtId="3" fontId="14" fillId="2" borderId="29" xfId="0" applyNumberFormat="1" applyFont="1" applyFill="1" applyBorder="1" applyAlignment="1" applyProtection="1">
      <alignment horizontal="left"/>
      <protection locked="0"/>
    </xf>
    <xf numFmtId="1" fontId="14" fillId="0" borderId="30" xfId="0" applyNumberFormat="1" applyFont="1" applyBorder="1" applyProtection="1">
      <protection locked="0"/>
    </xf>
    <xf numFmtId="2" fontId="14" fillId="2" borderId="30" xfId="1" applyNumberFormat="1" applyFont="1" applyFill="1" applyBorder="1" applyProtection="1"/>
    <xf numFmtId="164" fontId="14" fillId="2" borderId="17" xfId="0" applyNumberFormat="1" applyFont="1" applyFill="1" applyBorder="1" applyAlignment="1" applyProtection="1">
      <alignment horizontal="left"/>
      <protection locked="0"/>
    </xf>
    <xf numFmtId="0" fontId="14" fillId="0" borderId="31" xfId="0" applyFont="1" applyBorder="1" applyProtection="1">
      <protection locked="0"/>
    </xf>
    <xf numFmtId="0" fontId="14" fillId="0" borderId="32" xfId="0" applyFont="1" applyBorder="1" applyProtection="1"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14" fillId="2" borderId="34" xfId="0" applyFont="1" applyFill="1" applyBorder="1" applyAlignment="1" applyProtection="1">
      <alignment horizontal="left"/>
      <protection locked="0"/>
    </xf>
    <xf numFmtId="3" fontId="14" fillId="2" borderId="35" xfId="0" applyNumberFormat="1" applyFont="1" applyFill="1" applyBorder="1" applyAlignment="1" applyProtection="1">
      <alignment horizontal="left"/>
      <protection locked="0"/>
    </xf>
    <xf numFmtId="1" fontId="14" fillId="0" borderId="36" xfId="0" applyNumberFormat="1" applyFont="1" applyBorder="1" applyProtection="1">
      <protection locked="0"/>
    </xf>
    <xf numFmtId="2" fontId="14" fillId="2" borderId="36" xfId="1" applyNumberFormat="1" applyFont="1" applyFill="1" applyBorder="1" applyProtection="1"/>
    <xf numFmtId="164" fontId="14" fillId="2" borderId="36" xfId="0" applyNumberFormat="1" applyFont="1" applyFill="1" applyBorder="1" applyAlignment="1" applyProtection="1">
      <alignment horizontal="left"/>
      <protection locked="0"/>
    </xf>
    <xf numFmtId="0" fontId="14" fillId="0" borderId="8" xfId="0" applyFont="1" applyBorder="1" applyProtection="1">
      <protection locked="0"/>
    </xf>
    <xf numFmtId="0" fontId="14" fillId="0" borderId="37" xfId="0" applyFont="1" applyBorder="1" applyProtection="1"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4" fillId="5" borderId="38" xfId="0" applyFont="1" applyFill="1" applyBorder="1" applyAlignment="1" applyProtection="1">
      <alignment horizontal="left"/>
      <protection locked="0"/>
    </xf>
    <xf numFmtId="0" fontId="14" fillId="5" borderId="37" xfId="0" applyFont="1" applyFill="1" applyBorder="1" applyAlignment="1" applyProtection="1">
      <alignment horizontal="left"/>
      <protection locked="0"/>
    </xf>
    <xf numFmtId="3" fontId="14" fillId="5" borderId="39" xfId="0" applyNumberFormat="1" applyFont="1" applyFill="1" applyBorder="1" applyAlignment="1" applyProtection="1">
      <alignment horizontal="left"/>
      <protection locked="0"/>
    </xf>
    <xf numFmtId="1" fontId="14" fillId="0" borderId="37" xfId="0" applyNumberFormat="1" applyFont="1" applyBorder="1" applyProtection="1">
      <protection locked="0"/>
    </xf>
    <xf numFmtId="164" fontId="14" fillId="5" borderId="40" xfId="0" applyNumberFormat="1" applyFont="1" applyFill="1" applyBorder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left"/>
      <protection locked="0"/>
    </xf>
    <xf numFmtId="1" fontId="14" fillId="0" borderId="0" xfId="0" applyNumberFormat="1" applyFont="1" applyProtection="1">
      <protection locked="0"/>
    </xf>
    <xf numFmtId="2" fontId="14" fillId="0" borderId="0" xfId="1" applyNumberFormat="1" applyFont="1" applyBorder="1" applyProtection="1"/>
    <xf numFmtId="0" fontId="14" fillId="0" borderId="9" xfId="0" applyFont="1" applyBorder="1" applyAlignment="1" applyProtection="1">
      <alignment horizontal="left"/>
      <protection locked="0"/>
    </xf>
    <xf numFmtId="2" fontId="14" fillId="2" borderId="30" xfId="1" quotePrefix="1" applyNumberFormat="1" applyFont="1" applyFill="1" applyBorder="1" applyProtection="1"/>
    <xf numFmtId="0" fontId="14" fillId="6" borderId="37" xfId="0" applyFont="1" applyFill="1" applyBorder="1" applyProtection="1">
      <protection locked="0"/>
    </xf>
    <xf numFmtId="0" fontId="14" fillId="6" borderId="37" xfId="0" applyFont="1" applyFill="1" applyBorder="1" applyAlignment="1" applyProtection="1">
      <alignment horizontal="left"/>
      <protection locked="0"/>
    </xf>
    <xf numFmtId="0" fontId="14" fillId="5" borderId="41" xfId="0" applyFont="1" applyFill="1" applyBorder="1" applyAlignment="1" applyProtection="1">
      <alignment horizontal="left"/>
      <protection locked="0"/>
    </xf>
    <xf numFmtId="0" fontId="14" fillId="5" borderId="40" xfId="0" applyFont="1" applyFill="1" applyBorder="1" applyAlignment="1" applyProtection="1">
      <alignment horizontal="left"/>
      <protection locked="0"/>
    </xf>
    <xf numFmtId="3" fontId="14" fillId="5" borderId="41" xfId="0" applyNumberFormat="1" applyFont="1" applyFill="1" applyBorder="1" applyAlignment="1" applyProtection="1">
      <alignment horizontal="left"/>
      <protection locked="0"/>
    </xf>
    <xf numFmtId="1" fontId="14" fillId="6" borderId="41" xfId="0" applyNumberFormat="1" applyFont="1" applyFill="1" applyBorder="1" applyProtection="1">
      <protection locked="0"/>
    </xf>
    <xf numFmtId="2" fontId="14" fillId="5" borderId="41" xfId="1" applyNumberFormat="1" applyFont="1" applyFill="1" applyBorder="1" applyProtection="1"/>
    <xf numFmtId="0" fontId="14" fillId="0" borderId="26" xfId="0" applyFont="1" applyBorder="1" applyAlignment="1" applyProtection="1">
      <alignment horizontal="left"/>
      <protection locked="0"/>
    </xf>
    <xf numFmtId="0" fontId="14" fillId="5" borderId="42" xfId="0" applyFont="1" applyFill="1" applyBorder="1" applyAlignment="1" applyProtection="1">
      <alignment horizontal="left"/>
      <protection locked="0"/>
    </xf>
    <xf numFmtId="0" fontId="14" fillId="5" borderId="43" xfId="0" applyFont="1" applyFill="1" applyBorder="1" applyAlignment="1" applyProtection="1">
      <alignment horizontal="left"/>
      <protection locked="0"/>
    </xf>
    <xf numFmtId="3" fontId="14" fillId="5" borderId="3" xfId="0" applyNumberFormat="1" applyFont="1" applyFill="1" applyBorder="1" applyAlignment="1" applyProtection="1">
      <alignment horizontal="left"/>
      <protection locked="0"/>
    </xf>
    <xf numFmtId="1" fontId="14" fillId="6" borderId="30" xfId="0" applyNumberFormat="1" applyFont="1" applyFill="1" applyBorder="1" applyProtection="1">
      <protection locked="0"/>
    </xf>
    <xf numFmtId="2" fontId="14" fillId="5" borderId="17" xfId="1" applyNumberFormat="1" applyFont="1" applyFill="1" applyBorder="1" applyProtection="1"/>
    <xf numFmtId="164" fontId="14" fillId="5" borderId="3" xfId="0" applyNumberFormat="1" applyFont="1" applyFill="1" applyBorder="1" applyAlignment="1" applyProtection="1">
      <alignment horizontal="left"/>
      <protection locked="0"/>
    </xf>
    <xf numFmtId="0" fontId="14" fillId="5" borderId="44" xfId="0" applyFont="1" applyFill="1" applyBorder="1" applyAlignment="1" applyProtection="1">
      <alignment horizontal="left"/>
      <protection locked="0"/>
    </xf>
    <xf numFmtId="0" fontId="14" fillId="5" borderId="34" xfId="0" applyFont="1" applyFill="1" applyBorder="1" applyAlignment="1" applyProtection="1">
      <alignment horizontal="left"/>
      <protection locked="0"/>
    </xf>
    <xf numFmtId="3" fontId="14" fillId="5" borderId="45" xfId="0" applyNumberFormat="1" applyFont="1" applyFill="1" applyBorder="1" applyAlignment="1" applyProtection="1">
      <alignment horizontal="left"/>
      <protection locked="0"/>
    </xf>
    <xf numFmtId="1" fontId="14" fillId="6" borderId="36" xfId="0" applyNumberFormat="1" applyFont="1" applyFill="1" applyBorder="1" applyProtection="1">
      <protection locked="0"/>
    </xf>
    <xf numFmtId="2" fontId="14" fillId="5" borderId="36" xfId="1" applyNumberFormat="1" applyFont="1" applyFill="1" applyBorder="1" applyProtection="1"/>
    <xf numFmtId="164" fontId="14" fillId="5" borderId="45" xfId="0" applyNumberFormat="1" applyFont="1" applyFill="1" applyBorder="1" applyAlignment="1" applyProtection="1">
      <alignment horizontal="left"/>
      <protection locked="0"/>
    </xf>
    <xf numFmtId="0" fontId="14" fillId="2" borderId="27" xfId="0" applyFont="1" applyFill="1" applyBorder="1" applyAlignment="1" applyProtection="1">
      <alignment horizontal="left"/>
      <protection locked="0"/>
    </xf>
    <xf numFmtId="3" fontId="14" fillId="2" borderId="47" xfId="0" applyNumberFormat="1" applyFont="1" applyFill="1" applyBorder="1" applyAlignment="1" applyProtection="1">
      <alignment horizontal="left"/>
      <protection locked="0"/>
    </xf>
    <xf numFmtId="0" fontId="14" fillId="2" borderId="50" xfId="0" applyFont="1" applyFill="1" applyBorder="1" applyAlignment="1" applyProtection="1">
      <alignment horizontal="left"/>
      <protection locked="0"/>
    </xf>
    <xf numFmtId="3" fontId="14" fillId="2" borderId="51" xfId="0" applyNumberFormat="1" applyFont="1" applyFill="1" applyBorder="1" applyAlignment="1" applyProtection="1">
      <alignment horizontal="left"/>
      <protection locked="0"/>
    </xf>
    <xf numFmtId="1" fontId="14" fillId="0" borderId="52" xfId="0" applyNumberFormat="1" applyFont="1" applyBorder="1" applyProtection="1">
      <protection locked="0"/>
    </xf>
    <xf numFmtId="2" fontId="14" fillId="2" borderId="52" xfId="1" applyNumberFormat="1" applyFont="1" applyFill="1" applyBorder="1" applyProtection="1"/>
    <xf numFmtId="164" fontId="14" fillId="2" borderId="53" xfId="0" applyNumberFormat="1" applyFont="1" applyFill="1" applyBorder="1" applyAlignment="1" applyProtection="1">
      <alignment horizontal="left"/>
      <protection locked="0"/>
    </xf>
    <xf numFmtId="0" fontId="0" fillId="6" borderId="0" xfId="0" applyFill="1" applyProtection="1">
      <protection locked="0"/>
    </xf>
    <xf numFmtId="0" fontId="14" fillId="5" borderId="50" xfId="0" applyFont="1" applyFill="1" applyBorder="1" applyAlignment="1" applyProtection="1">
      <alignment horizontal="left"/>
      <protection locked="0"/>
    </xf>
    <xf numFmtId="3" fontId="14" fillId="5" borderId="51" xfId="0" applyNumberFormat="1" applyFont="1" applyFill="1" applyBorder="1" applyAlignment="1" applyProtection="1">
      <alignment horizontal="left"/>
      <protection locked="0"/>
    </xf>
    <xf numFmtId="1" fontId="14" fillId="6" borderId="52" xfId="0" applyNumberFormat="1" applyFont="1" applyFill="1" applyBorder="1" applyProtection="1">
      <protection locked="0"/>
    </xf>
    <xf numFmtId="2" fontId="14" fillId="5" borderId="52" xfId="1" applyNumberFormat="1" applyFont="1" applyFill="1" applyBorder="1" applyProtection="1"/>
    <xf numFmtId="164" fontId="14" fillId="5" borderId="53" xfId="0" applyNumberFormat="1" applyFont="1" applyFill="1" applyBorder="1" applyAlignment="1" applyProtection="1">
      <alignment horizontal="left"/>
      <protection locked="0"/>
    </xf>
    <xf numFmtId="0" fontId="14" fillId="2" borderId="33" xfId="0" applyFont="1" applyFill="1" applyBorder="1" applyAlignment="1" applyProtection="1">
      <alignment horizontal="left"/>
      <protection locked="0"/>
    </xf>
    <xf numFmtId="3" fontId="14" fillId="2" borderId="54" xfId="0" applyNumberFormat="1" applyFont="1" applyFill="1" applyBorder="1" applyAlignment="1" applyProtection="1">
      <alignment horizontal="left"/>
      <protection locked="0"/>
    </xf>
    <xf numFmtId="0" fontId="14" fillId="0" borderId="46" xfId="0" applyFont="1" applyBorder="1" applyProtection="1">
      <protection locked="0"/>
    </xf>
    <xf numFmtId="0" fontId="14" fillId="6" borderId="27" xfId="0" applyFont="1" applyFill="1" applyBorder="1" applyProtection="1">
      <protection locked="0"/>
    </xf>
    <xf numFmtId="0" fontId="14" fillId="6" borderId="28" xfId="0" applyFont="1" applyFill="1" applyBorder="1" applyAlignment="1" applyProtection="1">
      <alignment horizontal="left"/>
      <protection locked="0"/>
    </xf>
    <xf numFmtId="0" fontId="14" fillId="5" borderId="55" xfId="0" applyFont="1" applyFill="1" applyBorder="1" applyAlignment="1" applyProtection="1">
      <alignment horizontal="left"/>
      <protection locked="0"/>
    </xf>
    <xf numFmtId="0" fontId="14" fillId="5" borderId="39" xfId="0" applyFont="1" applyFill="1" applyBorder="1" applyAlignment="1" applyProtection="1">
      <alignment horizontal="left"/>
      <protection locked="0"/>
    </xf>
    <xf numFmtId="3" fontId="14" fillId="5" borderId="56" xfId="0" applyNumberFormat="1" applyFont="1" applyFill="1" applyBorder="1" applyAlignment="1" applyProtection="1">
      <alignment horizontal="left"/>
      <protection locked="0"/>
    </xf>
    <xf numFmtId="164" fontId="14" fillId="5" borderId="41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2" fontId="14" fillId="0" borderId="0" xfId="0" applyNumberFormat="1" applyFont="1"/>
    <xf numFmtId="0" fontId="14" fillId="0" borderId="27" xfId="0" applyFont="1" applyBorder="1" applyProtection="1">
      <protection locked="0"/>
    </xf>
    <xf numFmtId="0" fontId="14" fillId="0" borderId="57" xfId="0" applyFont="1" applyBorder="1" applyProtection="1">
      <protection locked="0"/>
    </xf>
    <xf numFmtId="0" fontId="14" fillId="0" borderId="49" xfId="0" applyFont="1" applyBorder="1" applyProtection="1">
      <protection locked="0"/>
    </xf>
    <xf numFmtId="0" fontId="0" fillId="2" borderId="50" xfId="0" applyFill="1" applyBorder="1" applyAlignment="1" applyProtection="1">
      <alignment horizontal="left"/>
      <protection locked="0"/>
    </xf>
    <xf numFmtId="0" fontId="14" fillId="0" borderId="44" xfId="0" applyFont="1" applyBorder="1" applyProtection="1">
      <protection locked="0"/>
    </xf>
    <xf numFmtId="0" fontId="14" fillId="0" borderId="33" xfId="0" applyFont="1" applyBorder="1" applyProtection="1">
      <protection locked="0"/>
    </xf>
    <xf numFmtId="0" fontId="0" fillId="2" borderId="34" xfId="0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14" fillId="0" borderId="58" xfId="0" applyFont="1" applyBorder="1" applyProtection="1">
      <protection locked="0"/>
    </xf>
    <xf numFmtId="0" fontId="14" fillId="0" borderId="59" xfId="0" applyFont="1" applyBorder="1" applyProtection="1">
      <protection locked="0"/>
    </xf>
    <xf numFmtId="0" fontId="14" fillId="2" borderId="60" xfId="0" applyFont="1" applyFill="1" applyBorder="1" applyAlignment="1" applyProtection="1">
      <alignment horizontal="left"/>
      <protection locked="0"/>
    </xf>
    <xf numFmtId="0" fontId="0" fillId="2" borderId="60" xfId="0" applyFill="1" applyBorder="1" applyAlignment="1" applyProtection="1">
      <alignment horizontal="left"/>
      <protection locked="0"/>
    </xf>
    <xf numFmtId="3" fontId="14" fillId="2" borderId="61" xfId="0" applyNumberFormat="1" applyFont="1" applyFill="1" applyBorder="1" applyAlignment="1" applyProtection="1">
      <alignment horizontal="left"/>
      <protection locked="0"/>
    </xf>
    <xf numFmtId="0" fontId="14" fillId="0" borderId="18" xfId="0" applyFont="1" applyBorder="1" applyProtection="1">
      <protection locked="0"/>
    </xf>
    <xf numFmtId="0" fontId="14" fillId="2" borderId="19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/>
      <protection locked="0"/>
    </xf>
    <xf numFmtId="3" fontId="14" fillId="2" borderId="20" xfId="0" applyNumberFormat="1" applyFont="1" applyFill="1" applyBorder="1" applyAlignment="1" applyProtection="1">
      <alignment horizontal="left"/>
      <protection locked="0"/>
    </xf>
    <xf numFmtId="1" fontId="14" fillId="0" borderId="53" xfId="0" applyNumberFormat="1" applyFont="1" applyBorder="1" applyProtection="1">
      <protection locked="0"/>
    </xf>
    <xf numFmtId="164" fontId="14" fillId="2" borderId="52" xfId="0" applyNumberFormat="1" applyFont="1" applyFill="1" applyBorder="1" applyAlignment="1" applyProtection="1">
      <alignment horizontal="left"/>
      <protection locked="0"/>
    </xf>
    <xf numFmtId="164" fontId="14" fillId="0" borderId="0" xfId="0" applyNumberFormat="1" applyFont="1" applyAlignment="1" applyProtection="1">
      <alignment horizontal="left"/>
      <protection locked="0"/>
    </xf>
    <xf numFmtId="2" fontId="14" fillId="0" borderId="0" xfId="1" applyNumberFormat="1" applyFont="1" applyFill="1" applyBorder="1" applyProtection="1"/>
    <xf numFmtId="0" fontId="14" fillId="0" borderId="62" xfId="0" applyFont="1" applyBorder="1" applyProtection="1">
      <protection locked="0"/>
    </xf>
    <xf numFmtId="0" fontId="14" fillId="5" borderId="28" xfId="0" applyFont="1" applyFill="1" applyBorder="1" applyAlignment="1" applyProtection="1">
      <alignment horizontal="left"/>
      <protection locked="0"/>
    </xf>
    <xf numFmtId="0" fontId="0" fillId="5" borderId="28" xfId="0" applyFill="1" applyBorder="1" applyAlignment="1" applyProtection="1">
      <alignment horizontal="left"/>
      <protection locked="0"/>
    </xf>
    <xf numFmtId="3" fontId="14" fillId="5" borderId="29" xfId="0" applyNumberFormat="1" applyFont="1" applyFill="1" applyBorder="1" applyAlignment="1" applyProtection="1">
      <alignment horizontal="left"/>
      <protection locked="0"/>
    </xf>
    <xf numFmtId="2" fontId="14" fillId="5" borderId="30" xfId="1" applyNumberFormat="1" applyFont="1" applyFill="1" applyBorder="1" applyProtection="1"/>
    <xf numFmtId="164" fontId="14" fillId="5" borderId="17" xfId="0" applyNumberFormat="1" applyFont="1" applyFill="1" applyBorder="1" applyAlignment="1" applyProtection="1">
      <alignment horizontal="left"/>
      <protection locked="0"/>
    </xf>
    <xf numFmtId="0" fontId="14" fillId="6" borderId="49" xfId="0" applyFont="1" applyFill="1" applyBorder="1" applyProtection="1">
      <protection locked="0"/>
    </xf>
    <xf numFmtId="0" fontId="0" fillId="5" borderId="50" xfId="0" applyFill="1" applyBorder="1" applyAlignment="1" applyProtection="1">
      <alignment horizontal="left"/>
      <protection locked="0"/>
    </xf>
    <xf numFmtId="164" fontId="14" fillId="5" borderId="52" xfId="0" applyNumberFormat="1" applyFont="1" applyFill="1" applyBorder="1" applyAlignment="1" applyProtection="1">
      <alignment horizontal="left"/>
      <protection locked="0"/>
    </xf>
    <xf numFmtId="0" fontId="14" fillId="6" borderId="33" xfId="0" applyFont="1" applyFill="1" applyBorder="1" applyProtection="1">
      <protection locked="0"/>
    </xf>
    <xf numFmtId="0" fontId="0" fillId="5" borderId="34" xfId="0" applyFill="1" applyBorder="1" applyAlignment="1" applyProtection="1">
      <alignment horizontal="left"/>
      <protection locked="0"/>
    </xf>
    <xf numFmtId="3" fontId="14" fillId="5" borderId="35" xfId="0" applyNumberFormat="1" applyFont="1" applyFill="1" applyBorder="1" applyAlignment="1" applyProtection="1">
      <alignment horizontal="left"/>
      <protection locked="0"/>
    </xf>
    <xf numFmtId="164" fontId="14" fillId="5" borderId="36" xfId="0" applyNumberFormat="1" applyFont="1" applyFill="1" applyBorder="1" applyAlignment="1" applyProtection="1">
      <alignment horizontal="left"/>
      <protection locked="0"/>
    </xf>
    <xf numFmtId="49" fontId="16" fillId="0" borderId="0" xfId="0" applyNumberFormat="1" applyFont="1" applyProtection="1">
      <protection locked="0"/>
    </xf>
    <xf numFmtId="164" fontId="14" fillId="3" borderId="17" xfId="0" applyNumberFormat="1" applyFont="1" applyFill="1" applyBorder="1" applyAlignment="1" applyProtection="1">
      <alignment horizontal="left"/>
      <protection locked="0"/>
    </xf>
    <xf numFmtId="164" fontId="14" fillId="3" borderId="21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2" fontId="11" fillId="0" borderId="9" xfId="0" applyNumberFormat="1" applyFont="1" applyBorder="1" applyProtection="1">
      <protection locked="0"/>
    </xf>
    <xf numFmtId="164" fontId="4" fillId="3" borderId="25" xfId="0" applyNumberFormat="1" applyFont="1" applyFill="1" applyBorder="1" applyAlignment="1" applyProtection="1">
      <alignment horizontal="left"/>
      <protection locked="0"/>
    </xf>
    <xf numFmtId="164" fontId="4" fillId="4" borderId="41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" fontId="14" fillId="0" borderId="41" xfId="0" applyNumberFormat="1" applyFont="1" applyBorder="1" applyProtection="1">
      <protection locked="0"/>
    </xf>
    <xf numFmtId="0" fontId="14" fillId="0" borderId="50" xfId="0" applyFont="1" applyBorder="1" applyAlignment="1" applyProtection="1">
      <alignment horizontal="left"/>
      <protection locked="0"/>
    </xf>
    <xf numFmtId="0" fontId="14" fillId="0" borderId="47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50" xfId="0" applyFont="1" applyBorder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3" fontId="18" fillId="0" borderId="0" xfId="0" applyNumberFormat="1" applyFont="1" applyAlignment="1" applyProtection="1">
      <alignment horizontal="left"/>
      <protection locked="0"/>
    </xf>
    <xf numFmtId="0" fontId="18" fillId="0" borderId="63" xfId="0" applyFont="1" applyBorder="1" applyAlignment="1" applyProtection="1">
      <alignment horizontal="left"/>
      <protection locked="0"/>
    </xf>
    <xf numFmtId="1" fontId="18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/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2" fontId="0" fillId="8" borderId="0" xfId="0" applyNumberFormat="1" applyFill="1"/>
    <xf numFmtId="0" fontId="11" fillId="0" borderId="9" xfId="0" applyFont="1" applyBorder="1" applyAlignment="1" applyProtection="1">
      <alignment horizontal="left"/>
      <protection locked="0"/>
    </xf>
    <xf numFmtId="2" fontId="14" fillId="2" borderId="17" xfId="1" applyNumberFormat="1" applyFont="1" applyFill="1" applyBorder="1" applyProtection="1"/>
    <xf numFmtId="2" fontId="14" fillId="2" borderId="3" xfId="1" applyNumberFormat="1" applyFont="1" applyFill="1" applyBorder="1" applyProtection="1"/>
    <xf numFmtId="2" fontId="14" fillId="2" borderId="17" xfId="1" quotePrefix="1" applyNumberFormat="1" applyFont="1" applyFill="1" applyBorder="1" applyProtection="1"/>
    <xf numFmtId="2" fontId="14" fillId="5" borderId="40" xfId="1" applyNumberFormat="1" applyFont="1" applyFill="1" applyBorder="1" applyProtection="1"/>
    <xf numFmtId="2" fontId="14" fillId="5" borderId="3" xfId="1" applyNumberFormat="1" applyFont="1" applyFill="1" applyBorder="1" applyProtection="1"/>
    <xf numFmtId="2" fontId="14" fillId="5" borderId="45" xfId="1" applyNumberFormat="1" applyFont="1" applyFill="1" applyBorder="1" applyProtection="1"/>
    <xf numFmtId="2" fontId="14" fillId="2" borderId="53" xfId="1" applyNumberFormat="1" applyFont="1" applyFill="1" applyBorder="1" applyProtection="1"/>
    <xf numFmtId="2" fontId="14" fillId="5" borderId="53" xfId="1" applyNumberFormat="1" applyFont="1" applyFill="1" applyBorder="1" applyProtection="1"/>
    <xf numFmtId="2" fontId="14" fillId="2" borderId="21" xfId="1" applyNumberFormat="1" applyFont="1" applyFill="1" applyBorder="1" applyProtection="1"/>
    <xf numFmtId="2" fontId="14" fillId="2" borderId="64" xfId="1" applyNumberFormat="1" applyFont="1" applyFill="1" applyBorder="1" applyProtection="1"/>
    <xf numFmtId="2" fontId="14" fillId="5" borderId="64" xfId="1" applyNumberFormat="1" applyFont="1" applyFill="1" applyBorder="1" applyProtection="1"/>
    <xf numFmtId="2" fontId="14" fillId="5" borderId="21" xfId="1" applyNumberFormat="1" applyFont="1" applyFill="1" applyBorder="1" applyProtection="1"/>
    <xf numFmtId="49" fontId="16" fillId="0" borderId="0" xfId="0" applyNumberFormat="1" applyFont="1" applyAlignment="1" applyProtection="1">
      <alignment horizontal="left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/>
      <protection locked="0"/>
    </xf>
    <xf numFmtId="0" fontId="14" fillId="0" borderId="13" xfId="0" applyFont="1" applyBorder="1" applyAlignment="1" applyProtection="1">
      <alignment horizontal="left"/>
      <protection locked="0"/>
    </xf>
    <xf numFmtId="0" fontId="14" fillId="0" borderId="48" xfId="0" applyFont="1" applyBorder="1" applyAlignment="1" applyProtection="1">
      <alignment horizontal="left"/>
      <protection locked="0"/>
    </xf>
    <xf numFmtId="0" fontId="14" fillId="0" borderId="49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32" xfId="0" applyFont="1" applyBorder="1" applyAlignment="1" applyProtection="1">
      <alignment horizontal="left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14" fillId="0" borderId="10" xfId="0" applyFont="1" applyBorder="1" applyAlignment="1" applyProtection="1">
      <alignment horizontal="left"/>
      <protection locked="0"/>
    </xf>
    <xf numFmtId="0" fontId="14" fillId="0" borderId="11" xfId="0" applyFont="1" applyBorder="1" applyAlignment="1" applyProtection="1">
      <alignment horizontal="left"/>
      <protection locked="0"/>
    </xf>
    <xf numFmtId="0" fontId="14" fillId="0" borderId="59" xfId="0" applyFont="1" applyBorder="1" applyAlignment="1" applyProtection="1">
      <alignment horizontal="left"/>
      <protection locked="0"/>
    </xf>
    <xf numFmtId="0" fontId="14" fillId="0" borderId="44" xfId="0" applyFont="1" applyBorder="1" applyAlignment="1" applyProtection="1">
      <alignment horizontal="left"/>
      <protection locked="0"/>
    </xf>
    <xf numFmtId="0" fontId="14" fillId="0" borderId="34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/>
      <protection locked="0"/>
    </xf>
    <xf numFmtId="0" fontId="11" fillId="0" borderId="7" xfId="0" applyFont="1" applyBorder="1" applyAlignment="1" applyProtection="1">
      <alignment horizontal="left"/>
      <protection locked="0"/>
    </xf>
    <xf numFmtId="0" fontId="11" fillId="0" borderId="11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wrapText="1"/>
      <protection locked="0"/>
    </xf>
    <xf numFmtId="2" fontId="4" fillId="3" borderId="21" xfId="0" applyNumberFormat="1" applyFont="1" applyFill="1" applyBorder="1" applyAlignment="1" applyProtection="1">
      <alignment horizontal="center" wrapText="1"/>
      <protection locked="0"/>
    </xf>
    <xf numFmtId="2" fontId="4" fillId="3" borderId="25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2"/>
  <sheetViews>
    <sheetView tabSelected="1" topLeftCell="A65" workbookViewId="0">
      <selection activeCell="I35" sqref="I35"/>
    </sheetView>
  </sheetViews>
  <sheetFormatPr defaultRowHeight="15" x14ac:dyDescent="0.25"/>
  <cols>
    <col min="1" max="1" width="1" customWidth="1"/>
    <col min="2" max="2" width="39.42578125" customWidth="1"/>
    <col min="3" max="3" width="42.28515625" customWidth="1"/>
    <col min="4" max="4" width="1.7109375" customWidth="1"/>
    <col min="5" max="5" width="6.42578125" customWidth="1"/>
    <col min="6" max="6" width="12.140625" customWidth="1"/>
    <col min="9" max="9" width="10.42578125" bestFit="1" customWidth="1"/>
    <col min="10" max="10" width="10.7109375" style="168" bestFit="1" customWidth="1"/>
    <col min="11" max="11" width="10.7109375" style="168" customWidth="1"/>
    <col min="12" max="12" width="12.28515625" bestFit="1" customWidth="1"/>
    <col min="13" max="13" width="4.7109375" customWidth="1"/>
  </cols>
  <sheetData>
    <row r="1" spans="1:12" ht="30" x14ac:dyDescent="0.4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16.5" x14ac:dyDescent="0.25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ht="16.5" x14ac:dyDescent="0.25">
      <c r="A3" s="241" t="s">
        <v>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12" x14ac:dyDescent="0.25">
      <c r="A4" s="243" t="s">
        <v>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2" x14ac:dyDescent="0.25">
      <c r="A5" s="244" t="s">
        <v>4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ht="15.75" x14ac:dyDescent="0.25">
      <c r="A6" s="1"/>
      <c r="B6" s="1"/>
      <c r="C6" s="1"/>
      <c r="D6" s="2"/>
      <c r="E6" s="2"/>
      <c r="F6" s="2"/>
      <c r="G6" s="2"/>
      <c r="H6" s="3"/>
      <c r="I6" s="3"/>
      <c r="J6" s="4"/>
      <c r="K6" s="4"/>
      <c r="L6" s="5"/>
    </row>
    <row r="7" spans="1:12" x14ac:dyDescent="0.25">
      <c r="A7" s="239" t="s">
        <v>314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</row>
    <row r="8" spans="1:12" x14ac:dyDescent="0.25">
      <c r="A8" s="3"/>
      <c r="B8" s="3"/>
      <c r="C8" s="3"/>
      <c r="D8" s="5"/>
      <c r="E8" s="5"/>
      <c r="F8" s="5"/>
      <c r="G8" s="5"/>
      <c r="H8" s="3"/>
      <c r="I8" s="3"/>
      <c r="J8" s="4"/>
      <c r="K8" s="4"/>
      <c r="L8" s="5"/>
    </row>
    <row r="9" spans="1:12" ht="20.25" x14ac:dyDescent="0.3">
      <c r="A9" s="218" t="s">
        <v>319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 x14ac:dyDescent="0.25">
      <c r="A10" s="3"/>
      <c r="B10" s="3"/>
      <c r="C10" s="3"/>
      <c r="D10" s="6" t="s">
        <v>5</v>
      </c>
      <c r="E10" s="5"/>
      <c r="F10" s="5"/>
      <c r="G10" s="5"/>
      <c r="H10" s="5"/>
      <c r="I10" s="3"/>
      <c r="J10" s="4"/>
      <c r="K10" s="4"/>
      <c r="L10" s="5"/>
    </row>
    <row r="11" spans="1:12" ht="15.75" x14ac:dyDescent="0.25">
      <c r="A11" s="3"/>
      <c r="B11" s="3"/>
      <c r="C11" s="7" t="s">
        <v>6</v>
      </c>
      <c r="D11" s="7"/>
      <c r="E11" s="8"/>
      <c r="F11" s="8"/>
      <c r="G11" s="8" t="s">
        <v>7</v>
      </c>
      <c r="H11" s="8"/>
      <c r="I11" s="3"/>
      <c r="J11" s="4"/>
      <c r="K11" s="4"/>
      <c r="L11" s="5"/>
    </row>
    <row r="12" spans="1:12" ht="16.5" thickBot="1" x14ac:dyDescent="0.3">
      <c r="A12" s="3"/>
      <c r="B12" s="3"/>
      <c r="C12" s="7"/>
      <c r="D12" s="7"/>
      <c r="E12" s="8"/>
      <c r="F12" s="8"/>
      <c r="G12" s="8"/>
      <c r="H12" s="8"/>
      <c r="I12" s="3"/>
      <c r="J12" s="4"/>
      <c r="K12" s="4"/>
      <c r="L12" s="5"/>
    </row>
    <row r="13" spans="1:12" x14ac:dyDescent="0.25">
      <c r="A13" s="3"/>
      <c r="B13" s="3"/>
      <c r="C13" s="9" t="s">
        <v>8</v>
      </c>
      <c r="D13" s="219"/>
      <c r="E13" s="220"/>
      <c r="F13" s="10"/>
      <c r="G13" s="11" t="s">
        <v>9</v>
      </c>
      <c r="H13" s="12"/>
      <c r="I13" s="12"/>
      <c r="J13" s="13"/>
      <c r="K13" s="13"/>
      <c r="L13" s="14"/>
    </row>
    <row r="14" spans="1:12" ht="15.75" x14ac:dyDescent="0.25">
      <c r="A14" s="3"/>
      <c r="B14" s="15"/>
      <c r="C14" s="16" t="s">
        <v>313</v>
      </c>
      <c r="D14" s="221"/>
      <c r="E14" s="222"/>
      <c r="F14" s="10"/>
      <c r="G14" s="17" t="s">
        <v>10</v>
      </c>
      <c r="H14" s="18"/>
      <c r="I14" s="18"/>
      <c r="J14" s="19"/>
      <c r="K14" s="19"/>
      <c r="L14" s="20"/>
    </row>
    <row r="15" spans="1:12" ht="15.75" x14ac:dyDescent="0.25">
      <c r="A15" s="3"/>
      <c r="B15" s="15"/>
      <c r="C15" s="21"/>
      <c r="D15" s="223"/>
      <c r="E15" s="224"/>
      <c r="F15" s="10"/>
      <c r="G15" s="22"/>
      <c r="H15" s="18"/>
      <c r="I15" s="18"/>
      <c r="J15" s="19"/>
      <c r="K15" s="19"/>
      <c r="L15" s="20"/>
    </row>
    <row r="16" spans="1:12" ht="15.75" x14ac:dyDescent="0.25">
      <c r="A16" s="3"/>
      <c r="B16" s="15"/>
      <c r="C16" s="23" t="s">
        <v>11</v>
      </c>
      <c r="D16" s="223"/>
      <c r="E16" s="224"/>
      <c r="F16" s="10"/>
      <c r="G16" s="17" t="s">
        <v>11</v>
      </c>
      <c r="H16" s="18"/>
      <c r="I16" s="18"/>
      <c r="J16" s="19"/>
      <c r="K16" s="19"/>
      <c r="L16" s="20"/>
    </row>
    <row r="17" spans="1:12" x14ac:dyDescent="0.25">
      <c r="A17" s="3"/>
      <c r="B17" s="3"/>
      <c r="C17" s="23" t="s">
        <v>12</v>
      </c>
      <c r="D17" s="223"/>
      <c r="E17" s="224"/>
      <c r="F17" s="10"/>
      <c r="G17" s="17" t="s">
        <v>12</v>
      </c>
      <c r="H17" s="18"/>
      <c r="I17" s="18"/>
      <c r="J17" s="19"/>
      <c r="K17" s="19"/>
      <c r="L17" s="20"/>
    </row>
    <row r="18" spans="1:12" x14ac:dyDescent="0.25">
      <c r="A18" s="3"/>
      <c r="B18" s="3"/>
      <c r="C18" s="23" t="s">
        <v>13</v>
      </c>
      <c r="D18" s="223"/>
      <c r="E18" s="224"/>
      <c r="F18" s="10"/>
      <c r="G18" s="17" t="s">
        <v>14</v>
      </c>
      <c r="H18" s="24"/>
      <c r="I18" s="25">
        <f ca="1">TODAY()</f>
        <v>44937</v>
      </c>
      <c r="J18" s="26"/>
      <c r="K18" s="26"/>
      <c r="L18" s="27"/>
    </row>
    <row r="19" spans="1:12" ht="15.75" thickBot="1" x14ac:dyDescent="0.3">
      <c r="A19" s="3"/>
      <c r="B19" s="3"/>
      <c r="C19" s="28" t="s">
        <v>15</v>
      </c>
      <c r="D19" s="225"/>
      <c r="E19" s="226"/>
      <c r="F19" s="10"/>
      <c r="G19" s="29" t="s">
        <v>16</v>
      </c>
      <c r="H19" s="30"/>
      <c r="I19" s="31"/>
      <c r="J19" s="32"/>
      <c r="K19" s="32"/>
      <c r="L19" s="33"/>
    </row>
    <row r="20" spans="1:12" x14ac:dyDescent="0.25">
      <c r="A20" s="3"/>
      <c r="B20" s="3"/>
      <c r="C20" s="3"/>
      <c r="D20" s="3"/>
      <c r="E20" s="5"/>
      <c r="F20" s="5"/>
      <c r="G20" s="5"/>
      <c r="H20" s="5"/>
      <c r="I20" s="3"/>
      <c r="J20" s="4"/>
      <c r="K20" s="4"/>
      <c r="L20" s="5"/>
    </row>
    <row r="21" spans="1:12" x14ac:dyDescent="0.25">
      <c r="A21" s="3"/>
      <c r="B21" s="3"/>
      <c r="C21" s="3"/>
      <c r="D21" s="3"/>
      <c r="E21" s="5"/>
      <c r="F21" s="5"/>
      <c r="G21" s="5"/>
      <c r="H21" s="5"/>
      <c r="I21" s="3"/>
      <c r="J21" s="4"/>
      <c r="K21" s="4"/>
      <c r="L21" s="5"/>
    </row>
    <row r="22" spans="1:12" x14ac:dyDescent="0.25">
      <c r="A22" s="3"/>
      <c r="B22" s="3"/>
      <c r="C22" s="3"/>
      <c r="D22" s="3"/>
      <c r="E22" s="5"/>
      <c r="F22" s="5"/>
      <c r="G22" s="5"/>
      <c r="H22" s="5"/>
      <c r="I22" s="3"/>
      <c r="J22" s="4"/>
      <c r="K22" s="4"/>
      <c r="L22" s="5"/>
    </row>
    <row r="23" spans="1:12" ht="18.75" x14ac:dyDescent="0.3">
      <c r="A23" s="3"/>
      <c r="B23" s="182" t="s">
        <v>311</v>
      </c>
      <c r="C23" s="183"/>
      <c r="D23" s="183"/>
      <c r="E23" s="184"/>
      <c r="F23" s="184"/>
      <c r="G23" s="184"/>
      <c r="H23" s="5"/>
      <c r="I23" s="3"/>
      <c r="J23" s="4"/>
      <c r="K23" s="4"/>
      <c r="L23" s="5"/>
    </row>
    <row r="24" spans="1:12" ht="18.75" x14ac:dyDescent="0.3">
      <c r="A24" s="3"/>
      <c r="B24" s="183" t="s">
        <v>312</v>
      </c>
      <c r="C24" s="183"/>
      <c r="D24" s="183"/>
      <c r="E24" s="184"/>
      <c r="F24" s="184"/>
      <c r="G24" s="184"/>
      <c r="H24" s="5"/>
      <c r="I24" s="3"/>
      <c r="J24" s="4"/>
      <c r="K24" s="4"/>
      <c r="L24" s="5"/>
    </row>
    <row r="25" spans="1:12" s="181" customFormat="1" ht="18.75" x14ac:dyDescent="0.3">
      <c r="A25" s="18"/>
      <c r="B25" s="185" t="s">
        <v>320</v>
      </c>
      <c r="C25" s="185"/>
      <c r="D25" s="185"/>
      <c r="E25" s="186"/>
      <c r="F25" s="186"/>
      <c r="G25" s="186"/>
      <c r="H25" s="180"/>
      <c r="I25" s="18"/>
      <c r="J25" s="19"/>
      <c r="K25" s="19"/>
      <c r="L25" s="180"/>
    </row>
    <row r="26" spans="1:12" s="181" customFormat="1" ht="18.75" x14ac:dyDescent="0.3">
      <c r="A26" s="18"/>
      <c r="B26" s="183" t="s">
        <v>316</v>
      </c>
      <c r="C26" s="185"/>
      <c r="D26" s="185"/>
      <c r="E26" s="186"/>
      <c r="F26" s="186"/>
      <c r="G26" s="186"/>
      <c r="H26" s="180"/>
      <c r="I26" s="18"/>
      <c r="J26" s="19"/>
      <c r="K26" s="19"/>
      <c r="L26" s="180"/>
    </row>
    <row r="27" spans="1:12" ht="18.75" x14ac:dyDescent="0.3">
      <c r="A27" s="3"/>
      <c r="B27" s="183" t="s">
        <v>321</v>
      </c>
      <c r="C27" s="183"/>
      <c r="D27" s="183"/>
      <c r="E27" s="184"/>
      <c r="F27" s="184"/>
      <c r="G27" s="184"/>
      <c r="H27" s="5"/>
      <c r="I27" s="3"/>
      <c r="J27" s="4"/>
      <c r="K27" s="4"/>
      <c r="L27" s="5"/>
    </row>
    <row r="28" spans="1:12" ht="19.5" thickBot="1" x14ac:dyDescent="0.35">
      <c r="A28" s="3"/>
      <c r="B28" s="183" t="s">
        <v>316</v>
      </c>
      <c r="C28" s="3"/>
      <c r="D28" s="3"/>
      <c r="E28" s="5"/>
      <c r="F28" s="5"/>
      <c r="G28" s="5"/>
      <c r="H28" s="5"/>
      <c r="I28" s="3"/>
      <c r="J28" s="4"/>
      <c r="K28" s="4"/>
      <c r="L28" s="5"/>
    </row>
    <row r="29" spans="1:12" x14ac:dyDescent="0.25">
      <c r="A29" s="3"/>
      <c r="B29" s="227" t="s">
        <v>17</v>
      </c>
      <c r="C29" s="228"/>
      <c r="D29" s="228"/>
      <c r="E29" s="228"/>
      <c r="F29" s="228"/>
      <c r="G29" s="228"/>
      <c r="H29" s="229"/>
      <c r="I29" s="34"/>
      <c r="J29" s="35" t="s">
        <v>18</v>
      </c>
      <c r="K29" s="236" t="s">
        <v>315</v>
      </c>
      <c r="L29" s="36"/>
    </row>
    <row r="30" spans="1:12" x14ac:dyDescent="0.25">
      <c r="A30" s="3"/>
      <c r="B30" s="230"/>
      <c r="C30" s="231"/>
      <c r="D30" s="232"/>
      <c r="E30" s="37" t="s">
        <v>19</v>
      </c>
      <c r="F30" s="37" t="s">
        <v>19</v>
      </c>
      <c r="G30" s="37" t="s">
        <v>20</v>
      </c>
      <c r="H30" s="38" t="s">
        <v>20</v>
      </c>
      <c r="I30" s="39" t="s">
        <v>21</v>
      </c>
      <c r="J30" s="40" t="s">
        <v>22</v>
      </c>
      <c r="K30" s="237"/>
      <c r="L30" s="41"/>
    </row>
    <row r="31" spans="1:12" ht="15.75" thickBot="1" x14ac:dyDescent="0.3">
      <c r="A31" s="3"/>
      <c r="B31" s="233" t="s">
        <v>23</v>
      </c>
      <c r="C31" s="234"/>
      <c r="D31" s="235"/>
      <c r="E31" s="42" t="s">
        <v>24</v>
      </c>
      <c r="F31" s="42" t="s">
        <v>25</v>
      </c>
      <c r="G31" s="42" t="s">
        <v>26</v>
      </c>
      <c r="H31" s="43" t="s">
        <v>27</v>
      </c>
      <c r="I31" s="44" t="s">
        <v>28</v>
      </c>
      <c r="J31" s="45" t="s">
        <v>29</v>
      </c>
      <c r="K31" s="238"/>
      <c r="L31" s="46"/>
    </row>
    <row r="32" spans="1:12" ht="15.75" x14ac:dyDescent="0.25">
      <c r="A32" s="3"/>
      <c r="B32" s="47"/>
      <c r="C32" s="47"/>
      <c r="D32" s="47"/>
      <c r="E32" s="48"/>
      <c r="F32" s="48"/>
      <c r="G32" s="49"/>
      <c r="H32" s="49"/>
      <c r="I32" s="47"/>
      <c r="J32" s="4"/>
      <c r="K32" s="4"/>
      <c r="L32" s="5"/>
    </row>
    <row r="33" spans="1:12" ht="16.5" thickBot="1" x14ac:dyDescent="0.3">
      <c r="A33" s="3"/>
      <c r="B33" s="47"/>
      <c r="C33" s="47"/>
      <c r="D33" s="174" t="s">
        <v>310</v>
      </c>
      <c r="E33" s="48"/>
      <c r="F33" s="48"/>
      <c r="G33" s="49"/>
      <c r="H33" s="49"/>
      <c r="I33" s="47"/>
      <c r="J33" s="4"/>
      <c r="K33" s="4"/>
      <c r="L33" s="5"/>
    </row>
    <row r="34" spans="1:12" ht="15.75" thickBot="1" x14ac:dyDescent="0.3">
      <c r="A34" s="3"/>
      <c r="B34" s="50" t="s">
        <v>298</v>
      </c>
      <c r="C34" s="50" t="s">
        <v>298</v>
      </c>
      <c r="D34" s="51"/>
      <c r="E34" s="52"/>
      <c r="F34" s="53">
        <v>2100040225</v>
      </c>
      <c r="G34" s="53">
        <v>500</v>
      </c>
      <c r="H34" s="54">
        <v>2500</v>
      </c>
      <c r="I34" s="55"/>
      <c r="J34" s="56">
        <v>6.06</v>
      </c>
      <c r="K34" s="189">
        <v>0.8</v>
      </c>
      <c r="L34" s="57">
        <f>((I34*J34)*0.5)+((I34*K34)*0.5)</f>
        <v>0</v>
      </c>
    </row>
    <row r="35" spans="1:12" ht="15.75" thickBot="1" x14ac:dyDescent="0.3">
      <c r="A35" s="3"/>
      <c r="B35" s="50" t="s">
        <v>300</v>
      </c>
      <c r="C35" s="50" t="s">
        <v>300</v>
      </c>
      <c r="D35" s="59"/>
      <c r="E35" s="60"/>
      <c r="F35" s="61">
        <v>2100040756</v>
      </c>
      <c r="G35" s="61">
        <v>500</v>
      </c>
      <c r="H35" s="62">
        <v>2500</v>
      </c>
      <c r="I35" s="63"/>
      <c r="J35" s="64">
        <v>12.12</v>
      </c>
      <c r="K35" s="64">
        <v>1.6</v>
      </c>
      <c r="L35" s="65">
        <f t="shared" ref="L35:L36" si="0">((I35*J35)*0.5)+((I35*K35)*0.5)</f>
        <v>0</v>
      </c>
    </row>
    <row r="36" spans="1:12" ht="15.75" thickBot="1" x14ac:dyDescent="0.3">
      <c r="A36" s="3"/>
      <c r="B36" s="66"/>
      <c r="C36" s="50" t="s">
        <v>299</v>
      </c>
      <c r="D36" s="67"/>
      <c r="E36" s="68"/>
      <c r="F36" s="69">
        <v>2100040755</v>
      </c>
      <c r="G36" s="70"/>
      <c r="H36" s="71">
        <v>2500</v>
      </c>
      <c r="I36" s="72"/>
      <c r="J36" s="56">
        <v>6.06</v>
      </c>
      <c r="K36" s="190">
        <v>0.8</v>
      </c>
      <c r="L36" s="73">
        <f t="shared" si="0"/>
        <v>0</v>
      </c>
    </row>
    <row r="37" spans="1:12" ht="15.75" thickBot="1" x14ac:dyDescent="0.3">
      <c r="A37" s="3"/>
      <c r="B37" s="74"/>
      <c r="C37" s="75"/>
      <c r="D37" s="76"/>
      <c r="E37" s="77"/>
      <c r="F37" s="77"/>
      <c r="G37" s="77"/>
      <c r="H37" s="78"/>
      <c r="I37" s="79"/>
      <c r="J37" s="80"/>
      <c r="K37" s="80"/>
      <c r="L37" s="81"/>
    </row>
    <row r="38" spans="1:12" ht="15.75" thickBot="1" x14ac:dyDescent="0.3">
      <c r="A38" s="3"/>
      <c r="B38" s="50" t="s">
        <v>301</v>
      </c>
      <c r="C38" s="50" t="s">
        <v>301</v>
      </c>
      <c r="D38" s="51"/>
      <c r="E38" s="52"/>
      <c r="F38" s="53">
        <v>2100036423</v>
      </c>
      <c r="G38" s="53">
        <v>500</v>
      </c>
      <c r="H38" s="54">
        <v>2500</v>
      </c>
      <c r="I38" s="55"/>
      <c r="J38" s="82">
        <v>6.5</v>
      </c>
      <c r="K38" s="191">
        <v>0.8</v>
      </c>
      <c r="L38" s="57">
        <f t="shared" ref="L38:L40" si="1">((I38*J38)*0.5)+((I38*K38)*0.5)</f>
        <v>0</v>
      </c>
    </row>
    <row r="39" spans="1:12" ht="15.75" thickBot="1" x14ac:dyDescent="0.3">
      <c r="A39" s="3"/>
      <c r="B39" s="50" t="s">
        <v>302</v>
      </c>
      <c r="C39" s="50" t="s">
        <v>302</v>
      </c>
      <c r="D39" s="59"/>
      <c r="E39" s="60"/>
      <c r="F39" s="61">
        <v>2100036424</v>
      </c>
      <c r="G39" s="61">
        <v>500</v>
      </c>
      <c r="H39" s="62">
        <v>2500</v>
      </c>
      <c r="I39" s="63"/>
      <c r="J39" s="64">
        <v>13</v>
      </c>
      <c r="K39" s="64">
        <v>1.6</v>
      </c>
      <c r="L39" s="65">
        <f t="shared" si="1"/>
        <v>0</v>
      </c>
    </row>
    <row r="40" spans="1:12" ht="15.75" thickBot="1" x14ac:dyDescent="0.3">
      <c r="A40" s="3"/>
      <c r="B40" s="66"/>
      <c r="C40" s="50" t="s">
        <v>303</v>
      </c>
      <c r="D40" s="83"/>
      <c r="E40" s="84"/>
      <c r="F40" s="85">
        <v>2100037022</v>
      </c>
      <c r="G40" s="86"/>
      <c r="H40" s="87">
        <v>2500</v>
      </c>
      <c r="I40" s="88"/>
      <c r="J40" s="89">
        <v>6.5</v>
      </c>
      <c r="K40" s="192">
        <v>0.8</v>
      </c>
      <c r="L40" s="73">
        <f t="shared" si="1"/>
        <v>0</v>
      </c>
    </row>
    <row r="41" spans="1:12" ht="15.75" thickBot="1" x14ac:dyDescent="0.3">
      <c r="A41" s="3"/>
      <c r="B41" s="74"/>
      <c r="C41" s="76"/>
      <c r="D41" s="76"/>
      <c r="E41" s="77"/>
      <c r="F41" s="77"/>
      <c r="G41" s="77"/>
      <c r="H41" s="78"/>
      <c r="I41" s="79"/>
      <c r="J41" s="80"/>
      <c r="K41" s="80"/>
      <c r="L41" s="81"/>
    </row>
    <row r="42" spans="1:12" x14ac:dyDescent="0.25">
      <c r="A42" s="3"/>
      <c r="B42" s="171" t="s">
        <v>30</v>
      </c>
      <c r="C42" s="51" t="s">
        <v>30</v>
      </c>
      <c r="D42" s="51"/>
      <c r="E42" s="52"/>
      <c r="F42" s="53">
        <v>2100039539</v>
      </c>
      <c r="G42" s="53">
        <v>500</v>
      </c>
      <c r="H42" s="54">
        <v>2500</v>
      </c>
      <c r="I42" s="55"/>
      <c r="J42" s="56">
        <v>6.14</v>
      </c>
      <c r="K42" s="189">
        <v>0.8</v>
      </c>
      <c r="L42" s="57">
        <f t="shared" ref="L42:L43" si="2">((I42*J42)*0.5)+((I42*K42)*0.5)</f>
        <v>0</v>
      </c>
    </row>
    <row r="43" spans="1:12" ht="15.75" thickBot="1" x14ac:dyDescent="0.3">
      <c r="A43" s="3"/>
      <c r="B43" s="172" t="s">
        <v>31</v>
      </c>
      <c r="C43" s="59" t="s">
        <v>31</v>
      </c>
      <c r="D43" s="59"/>
      <c r="E43" s="60"/>
      <c r="F43" s="61">
        <v>2100039540</v>
      </c>
      <c r="G43" s="61">
        <v>500</v>
      </c>
      <c r="H43" s="62">
        <v>2500</v>
      </c>
      <c r="I43" s="63"/>
      <c r="J43" s="64">
        <v>12.3</v>
      </c>
      <c r="K43" s="64">
        <v>1.6</v>
      </c>
      <c r="L43" s="65">
        <f t="shared" si="2"/>
        <v>0</v>
      </c>
    </row>
    <row r="44" spans="1:12" ht="15.75" thickBot="1" x14ac:dyDescent="0.3">
      <c r="A44" s="3"/>
      <c r="B44" s="74"/>
      <c r="C44" s="76"/>
      <c r="D44" s="76"/>
      <c r="E44" s="77"/>
      <c r="F44" s="77"/>
      <c r="G44" s="77"/>
      <c r="H44" s="78"/>
      <c r="I44" s="79"/>
      <c r="J44" s="80"/>
      <c r="K44" s="80"/>
      <c r="L44" s="81"/>
    </row>
    <row r="45" spans="1:12" ht="15.75" thickBot="1" x14ac:dyDescent="0.3">
      <c r="A45" s="3"/>
      <c r="B45" s="50" t="s">
        <v>304</v>
      </c>
      <c r="C45" s="51"/>
      <c r="D45" s="51"/>
      <c r="E45" s="52"/>
      <c r="F45" s="53">
        <v>2100037030</v>
      </c>
      <c r="G45" s="53">
        <v>500</v>
      </c>
      <c r="H45" s="54">
        <v>2500</v>
      </c>
      <c r="I45" s="55"/>
      <c r="J45" s="56">
        <v>7.32</v>
      </c>
      <c r="K45" s="189">
        <v>0.8</v>
      </c>
      <c r="L45" s="57">
        <f t="shared" ref="L45:L46" si="3">((I45*J45)*0.5)+((I45*K45)*0.5)</f>
        <v>0</v>
      </c>
    </row>
    <row r="46" spans="1:12" ht="15.75" thickBot="1" x14ac:dyDescent="0.3">
      <c r="A46" s="3"/>
      <c r="B46" s="50" t="s">
        <v>305</v>
      </c>
      <c r="C46" s="59"/>
      <c r="D46" s="59"/>
      <c r="E46" s="60"/>
      <c r="F46" s="61">
        <v>2100040754</v>
      </c>
      <c r="G46" s="61">
        <v>500</v>
      </c>
      <c r="H46" s="62">
        <v>2500</v>
      </c>
      <c r="I46" s="63"/>
      <c r="J46" s="64">
        <v>14.64</v>
      </c>
      <c r="K46" s="64">
        <v>1.6</v>
      </c>
      <c r="L46" s="65">
        <f t="shared" si="3"/>
        <v>0</v>
      </c>
    </row>
    <row r="47" spans="1:12" ht="15.75" thickBot="1" x14ac:dyDescent="0.3">
      <c r="A47" s="3"/>
      <c r="B47" s="74"/>
      <c r="C47" s="76"/>
      <c r="D47" s="76"/>
      <c r="E47" s="77"/>
      <c r="F47" s="77"/>
      <c r="G47" s="77"/>
      <c r="H47" s="78"/>
      <c r="I47" s="79"/>
      <c r="J47" s="80"/>
      <c r="K47" s="80"/>
      <c r="L47" s="81"/>
    </row>
    <row r="48" spans="1:12" x14ac:dyDescent="0.25">
      <c r="A48" s="3"/>
      <c r="B48" s="50" t="s">
        <v>32</v>
      </c>
      <c r="C48" s="51"/>
      <c r="D48" s="51"/>
      <c r="E48" s="52"/>
      <c r="F48" s="53">
        <v>2100037068</v>
      </c>
      <c r="G48" s="53">
        <v>500</v>
      </c>
      <c r="H48" s="54">
        <v>2500</v>
      </c>
      <c r="I48" s="55"/>
      <c r="J48" s="56">
        <v>7.96</v>
      </c>
      <c r="K48" s="189">
        <v>0</v>
      </c>
      <c r="L48" s="57">
        <f t="shared" ref="L48:L49" si="4">((I48*J48)*0.5)+((I48*K48)*0.5)</f>
        <v>0</v>
      </c>
    </row>
    <row r="49" spans="1:12" ht="15.75" thickBot="1" x14ac:dyDescent="0.3">
      <c r="A49" s="3"/>
      <c r="B49" s="58" t="s">
        <v>33</v>
      </c>
      <c r="C49" s="59"/>
      <c r="D49" s="59"/>
      <c r="E49" s="60"/>
      <c r="F49" s="61">
        <v>2100037070</v>
      </c>
      <c r="G49" s="61">
        <v>500</v>
      </c>
      <c r="H49" s="62">
        <v>2500</v>
      </c>
      <c r="I49" s="63"/>
      <c r="J49" s="64">
        <v>16.32</v>
      </c>
      <c r="K49" s="64">
        <v>0</v>
      </c>
      <c r="L49" s="65">
        <f t="shared" si="4"/>
        <v>0</v>
      </c>
    </row>
    <row r="50" spans="1:12" ht="15.75" thickBot="1" x14ac:dyDescent="0.3">
      <c r="A50" s="3"/>
      <c r="B50" s="74"/>
      <c r="C50" s="76"/>
      <c r="D50" s="76"/>
      <c r="E50" s="77"/>
      <c r="F50" s="77"/>
      <c r="G50" s="77"/>
      <c r="H50" s="78"/>
      <c r="I50" s="79"/>
      <c r="J50" s="80"/>
      <c r="K50" s="80"/>
      <c r="L50" s="81"/>
    </row>
    <row r="51" spans="1:12" ht="15.75" thickBot="1" x14ac:dyDescent="0.3">
      <c r="A51" s="3"/>
      <c r="B51" s="74"/>
      <c r="C51" s="51" t="s">
        <v>34</v>
      </c>
      <c r="D51" s="51"/>
      <c r="E51" s="90"/>
      <c r="F51" s="91">
        <v>2100020560</v>
      </c>
      <c r="G51" s="92">
        <v>500</v>
      </c>
      <c r="H51" s="93">
        <v>2500</v>
      </c>
      <c r="I51" s="94"/>
      <c r="J51" s="95">
        <v>7.6</v>
      </c>
      <c r="K51" s="193">
        <v>0</v>
      </c>
      <c r="L51" s="96">
        <f t="shared" ref="L51:L52" si="5">((I51*J51)*0.5)+((I51*K51)*0.5)</f>
        <v>0</v>
      </c>
    </row>
    <row r="52" spans="1:12" ht="15.75" thickBot="1" x14ac:dyDescent="0.3">
      <c r="A52" s="3"/>
      <c r="B52" s="74"/>
      <c r="C52" s="51" t="s">
        <v>35</v>
      </c>
      <c r="D52" s="51"/>
      <c r="E52" s="90"/>
      <c r="F52" s="97" t="s">
        <v>36</v>
      </c>
      <c r="G52" s="98">
        <v>500</v>
      </c>
      <c r="H52" s="99">
        <v>2500</v>
      </c>
      <c r="I52" s="100"/>
      <c r="J52" s="101">
        <v>15.76</v>
      </c>
      <c r="K52" s="194">
        <v>0</v>
      </c>
      <c r="L52" s="102">
        <f t="shared" si="5"/>
        <v>0</v>
      </c>
    </row>
    <row r="53" spans="1:12" ht="15.75" thickBot="1" x14ac:dyDescent="0.3">
      <c r="A53" s="3"/>
      <c r="B53" s="74"/>
      <c r="C53" s="76"/>
      <c r="D53" s="76"/>
      <c r="E53" s="77"/>
      <c r="F53" s="77"/>
      <c r="G53" s="77"/>
      <c r="H53" s="78"/>
      <c r="I53" s="79"/>
      <c r="J53" s="80"/>
      <c r="K53" s="80"/>
      <c r="L53" s="81"/>
    </row>
    <row r="54" spans="1:12" ht="15.75" thickBot="1" x14ac:dyDescent="0.3">
      <c r="A54" s="3"/>
      <c r="B54" s="170" t="s">
        <v>306</v>
      </c>
      <c r="C54" s="170" t="s">
        <v>306</v>
      </c>
      <c r="D54" s="76"/>
      <c r="E54" s="77"/>
      <c r="F54" s="91">
        <v>2100011475</v>
      </c>
      <c r="G54" s="92">
        <v>500</v>
      </c>
      <c r="H54" s="93">
        <v>2500</v>
      </c>
      <c r="I54" s="169"/>
      <c r="J54" s="95">
        <v>16.5</v>
      </c>
      <c r="K54" s="193">
        <v>0.8</v>
      </c>
      <c r="L54" s="96">
        <f t="shared" ref="L54" si="6">((I54*J54)*0.5)+((I54*K54)*0.5)</f>
        <v>0</v>
      </c>
    </row>
    <row r="55" spans="1:12" ht="15.75" thickBot="1" x14ac:dyDescent="0.3">
      <c r="A55" s="3"/>
      <c r="B55" s="170" t="s">
        <v>307</v>
      </c>
      <c r="C55" s="170" t="s">
        <v>307</v>
      </c>
      <c r="D55" s="76"/>
      <c r="E55" s="77"/>
      <c r="F55" s="97">
        <v>2100011452</v>
      </c>
      <c r="G55" s="98">
        <v>250</v>
      </c>
      <c r="H55" s="99">
        <v>1250</v>
      </c>
      <c r="I55" s="169"/>
      <c r="J55" s="101">
        <v>22.98</v>
      </c>
      <c r="K55" s="194">
        <v>0.8</v>
      </c>
      <c r="L55" s="102">
        <f>((I55*J55)*0.25)+((I55*K55)*0.25)</f>
        <v>0</v>
      </c>
    </row>
    <row r="56" spans="1:12" ht="15.75" thickBot="1" x14ac:dyDescent="0.3">
      <c r="A56" s="3"/>
      <c r="B56" s="170" t="s">
        <v>308</v>
      </c>
      <c r="C56" s="170" t="s">
        <v>308</v>
      </c>
      <c r="D56" s="76"/>
      <c r="E56" s="77"/>
      <c r="F56" s="91">
        <v>2100011455</v>
      </c>
      <c r="G56" s="92">
        <v>250</v>
      </c>
      <c r="H56" s="93">
        <v>1000</v>
      </c>
      <c r="I56" s="169"/>
      <c r="J56" s="95">
        <v>31.98</v>
      </c>
      <c r="K56" s="193">
        <v>1.6</v>
      </c>
      <c r="L56" s="96">
        <f>((I56*J56)*0.25)+((I56*K56)*0.25)</f>
        <v>0</v>
      </c>
    </row>
    <row r="57" spans="1:12" ht="15.75" thickBot="1" x14ac:dyDescent="0.3">
      <c r="A57" s="3"/>
      <c r="B57" s="170" t="s">
        <v>309</v>
      </c>
      <c r="C57" s="170" t="s">
        <v>309</v>
      </c>
      <c r="D57" s="76"/>
      <c r="E57" s="77"/>
      <c r="F57" s="97">
        <v>2100011458</v>
      </c>
      <c r="G57" s="98">
        <v>250</v>
      </c>
      <c r="H57" s="99">
        <v>1000</v>
      </c>
      <c r="I57" s="169"/>
      <c r="J57" s="101">
        <v>41.9</v>
      </c>
      <c r="K57" s="194">
        <v>1.6</v>
      </c>
      <c r="L57" s="102">
        <f>((I57*J57)*0.25)+((I57*K57)*0.25)</f>
        <v>0</v>
      </c>
    </row>
    <row r="58" spans="1:12" x14ac:dyDescent="0.25">
      <c r="A58" s="3"/>
      <c r="B58" s="74"/>
      <c r="C58" s="76"/>
      <c r="D58" s="76"/>
      <c r="E58" s="77"/>
      <c r="F58" s="77"/>
      <c r="G58" s="77"/>
      <c r="H58" s="78"/>
      <c r="I58" s="79"/>
      <c r="J58" s="80"/>
      <c r="K58" s="80"/>
      <c r="L58" s="81"/>
    </row>
    <row r="59" spans="1:12" ht="15.75" thickBot="1" x14ac:dyDescent="0.3">
      <c r="A59" s="3"/>
      <c r="B59" s="74"/>
      <c r="C59" s="76"/>
      <c r="D59" s="76"/>
      <c r="E59" s="77"/>
      <c r="F59" s="77"/>
      <c r="G59" s="77"/>
      <c r="H59" s="78"/>
      <c r="I59" s="79"/>
      <c r="J59" s="80"/>
      <c r="K59" s="80"/>
      <c r="L59" s="81"/>
    </row>
    <row r="60" spans="1:12" x14ac:dyDescent="0.25">
      <c r="A60" s="3"/>
      <c r="B60" s="216" t="s">
        <v>37</v>
      </c>
      <c r="C60" s="217"/>
      <c r="D60" s="217"/>
      <c r="E60" s="217"/>
      <c r="F60" s="103">
        <v>2100007654</v>
      </c>
      <c r="G60" s="53">
        <v>500</v>
      </c>
      <c r="H60" s="104">
        <v>2500</v>
      </c>
      <c r="I60" s="55"/>
      <c r="J60" s="56">
        <v>10.199999999999999</v>
      </c>
      <c r="K60" s="189">
        <v>0.8</v>
      </c>
      <c r="L60" s="57">
        <f t="shared" ref="L60:L61" si="7">((I60*J60)*0.5)+((I60*K60)*0.5)</f>
        <v>0</v>
      </c>
    </row>
    <row r="61" spans="1:12" x14ac:dyDescent="0.25">
      <c r="A61" s="3"/>
      <c r="B61" s="205" t="s">
        <v>38</v>
      </c>
      <c r="C61" s="206"/>
      <c r="D61" s="206"/>
      <c r="E61" s="207"/>
      <c r="F61" s="105">
        <v>2100007655</v>
      </c>
      <c r="G61" s="105">
        <v>500</v>
      </c>
      <c r="H61" s="106">
        <v>2500</v>
      </c>
      <c r="I61" s="107"/>
      <c r="J61" s="108">
        <v>20.8</v>
      </c>
      <c r="K61" s="195">
        <v>1.6</v>
      </c>
      <c r="L61" s="109">
        <f t="shared" si="7"/>
        <v>0</v>
      </c>
    </row>
    <row r="62" spans="1:12" ht="15.75" thickBot="1" x14ac:dyDescent="0.3">
      <c r="A62" s="110"/>
      <c r="B62" s="208" t="s">
        <v>39</v>
      </c>
      <c r="C62" s="209"/>
      <c r="D62" s="209"/>
      <c r="E62" s="210"/>
      <c r="F62" s="111">
        <v>2100007645</v>
      </c>
      <c r="G62" s="111">
        <v>250</v>
      </c>
      <c r="H62" s="112">
        <v>2000</v>
      </c>
      <c r="I62" s="113"/>
      <c r="J62" s="114">
        <v>11.4</v>
      </c>
      <c r="K62" s="196">
        <v>0.8</v>
      </c>
      <c r="L62" s="115">
        <f>((I62*J62)*0.25)+((I62*K62)*0.25)</f>
        <v>0</v>
      </c>
    </row>
    <row r="63" spans="1:12" x14ac:dyDescent="0.25">
      <c r="A63" s="3"/>
      <c r="B63" s="211" t="s">
        <v>40</v>
      </c>
      <c r="C63" s="212"/>
      <c r="D63" s="212"/>
      <c r="E63" s="213"/>
      <c r="F63" s="105">
        <v>2100007646</v>
      </c>
      <c r="G63" s="105">
        <v>500</v>
      </c>
      <c r="H63" s="106">
        <v>2000</v>
      </c>
      <c r="I63" s="113"/>
      <c r="J63" s="108">
        <v>22.98</v>
      </c>
      <c r="K63" s="195">
        <v>1.6</v>
      </c>
      <c r="L63" s="109">
        <f>((I63*J63)*0.5)+((I63*K63)*0.5)</f>
        <v>0</v>
      </c>
    </row>
    <row r="64" spans="1:12" x14ac:dyDescent="0.25">
      <c r="A64" s="3"/>
      <c r="B64" s="205" t="s">
        <v>317</v>
      </c>
      <c r="C64" s="206"/>
      <c r="D64" s="206"/>
      <c r="E64" s="207"/>
      <c r="F64" s="111">
        <v>2100035266</v>
      </c>
      <c r="G64" s="111">
        <v>250</v>
      </c>
      <c r="H64" s="112">
        <v>2000</v>
      </c>
      <c r="I64" s="113"/>
      <c r="J64" s="114">
        <v>12.68</v>
      </c>
      <c r="K64" s="196">
        <v>0.8</v>
      </c>
      <c r="L64" s="115">
        <f>((I64*J64)*0.25)+((I64*K64)*0.25)</f>
        <v>0</v>
      </c>
    </row>
    <row r="65" spans="1:12" x14ac:dyDescent="0.25">
      <c r="A65" s="3"/>
      <c r="B65" s="205" t="s">
        <v>318</v>
      </c>
      <c r="C65" s="206"/>
      <c r="D65" s="206"/>
      <c r="E65" s="207"/>
      <c r="F65" s="105">
        <v>2100035268</v>
      </c>
      <c r="G65" s="105">
        <v>500</v>
      </c>
      <c r="H65" s="106">
        <v>2000</v>
      </c>
      <c r="I65" s="107"/>
      <c r="J65" s="108">
        <v>25.28</v>
      </c>
      <c r="K65" s="195">
        <v>1.6</v>
      </c>
      <c r="L65" s="109">
        <f>((I65*J65)*0.5)+((I65*K65)*0.5)</f>
        <v>0</v>
      </c>
    </row>
    <row r="66" spans="1:12" ht="15.75" thickBot="1" x14ac:dyDescent="0.3">
      <c r="A66" s="3"/>
      <c r="B66" s="214" t="s">
        <v>41</v>
      </c>
      <c r="C66" s="215"/>
      <c r="D66" s="215"/>
      <c r="E66" s="215"/>
      <c r="F66" s="116">
        <v>2100007649</v>
      </c>
      <c r="G66" s="61">
        <v>250</v>
      </c>
      <c r="H66" s="117">
        <v>1250</v>
      </c>
      <c r="I66" s="63"/>
      <c r="J66" s="64">
        <v>25.1</v>
      </c>
      <c r="K66" s="64">
        <v>1.6</v>
      </c>
      <c r="L66" s="65">
        <f>((I66*J66)*0.25)+((I66*K66)*0.25)</f>
        <v>0</v>
      </c>
    </row>
    <row r="67" spans="1:12" x14ac:dyDescent="0.25">
      <c r="A67" s="3"/>
      <c r="B67" s="74"/>
      <c r="C67" s="76"/>
      <c r="D67" s="76"/>
      <c r="E67" s="77"/>
      <c r="F67" s="77"/>
      <c r="G67" s="77"/>
      <c r="H67" s="78"/>
      <c r="I67" s="79"/>
      <c r="J67" s="80"/>
      <c r="K67" s="80"/>
      <c r="L67" s="81"/>
    </row>
    <row r="68" spans="1:12" ht="15.75" thickBot="1" x14ac:dyDescent="0.3">
      <c r="A68" s="3"/>
      <c r="B68" s="74"/>
      <c r="C68" s="76"/>
      <c r="D68" s="175" t="s">
        <v>42</v>
      </c>
      <c r="E68" s="176"/>
      <c r="F68" s="176"/>
      <c r="G68" s="176"/>
      <c r="H68" s="177"/>
      <c r="I68" s="79"/>
      <c r="J68" s="80"/>
      <c r="K68" s="80"/>
      <c r="L68" s="81"/>
    </row>
    <row r="69" spans="1:12" ht="15.75" thickBot="1" x14ac:dyDescent="0.3">
      <c r="A69" s="3"/>
      <c r="B69" s="118" t="s">
        <v>43</v>
      </c>
      <c r="C69" s="119"/>
      <c r="D69" s="119"/>
      <c r="E69" s="120">
        <v>1001</v>
      </c>
      <c r="F69" s="121">
        <v>2100016415</v>
      </c>
      <c r="G69" s="122">
        <v>250</v>
      </c>
      <c r="H69" s="123">
        <v>1000</v>
      </c>
      <c r="I69" s="88"/>
      <c r="J69" s="89">
        <v>59.955056179775276</v>
      </c>
      <c r="K69" s="89">
        <v>0</v>
      </c>
      <c r="L69" s="124">
        <f>((I69*J69)*0.25)+(I69*K69)</f>
        <v>0</v>
      </c>
    </row>
    <row r="70" spans="1:12" ht="15.75" thickBot="1" x14ac:dyDescent="0.3">
      <c r="A70" s="3"/>
      <c r="B70" s="118" t="s">
        <v>44</v>
      </c>
      <c r="C70" s="119"/>
      <c r="D70" s="119"/>
      <c r="E70" s="120">
        <v>2227</v>
      </c>
      <c r="F70" s="121">
        <v>2100037422</v>
      </c>
      <c r="G70" s="122">
        <v>250</v>
      </c>
      <c r="H70" s="123">
        <v>1000</v>
      </c>
      <c r="I70" s="88"/>
      <c r="J70" s="89">
        <v>88.202247191011239</v>
      </c>
      <c r="K70" s="89">
        <v>0</v>
      </c>
      <c r="L70" s="124">
        <f>((I70*J70)*0.25)+(I70*K70)</f>
        <v>0</v>
      </c>
    </row>
    <row r="71" spans="1:12" x14ac:dyDescent="0.25">
      <c r="A71" s="3"/>
      <c r="B71" s="66"/>
      <c r="C71" s="125"/>
      <c r="D71" s="125"/>
      <c r="E71" s="77"/>
      <c r="F71" s="77"/>
      <c r="G71" s="77"/>
      <c r="H71" s="78"/>
      <c r="I71" s="79"/>
      <c r="J71" s="126"/>
      <c r="K71" s="126"/>
      <c r="L71" s="81"/>
    </row>
    <row r="72" spans="1:12" ht="15.75" thickBot="1" x14ac:dyDescent="0.3">
      <c r="A72" s="3"/>
      <c r="B72" s="66"/>
      <c r="C72" s="125"/>
      <c r="D72" s="175" t="s">
        <v>45</v>
      </c>
      <c r="E72" s="176"/>
      <c r="F72" s="176"/>
      <c r="G72" s="176"/>
      <c r="H72" s="177"/>
      <c r="I72" s="79"/>
      <c r="J72" s="126"/>
      <c r="K72" s="126"/>
      <c r="L72" s="81"/>
    </row>
    <row r="73" spans="1:12" ht="15.75" thickBot="1" x14ac:dyDescent="0.3">
      <c r="A73" s="3"/>
      <c r="B73" s="118" t="s">
        <v>46</v>
      </c>
      <c r="C73" s="127"/>
      <c r="D73" s="127"/>
      <c r="E73" s="53">
        <v>1977</v>
      </c>
      <c r="F73" s="53">
        <v>2100037454</v>
      </c>
      <c r="G73" s="53">
        <v>500</v>
      </c>
      <c r="H73" s="54">
        <v>2500</v>
      </c>
      <c r="I73" s="55"/>
      <c r="J73" s="56">
        <v>9.68</v>
      </c>
      <c r="K73" s="189">
        <v>0</v>
      </c>
      <c r="L73" s="57">
        <f t="shared" ref="L73:L77" si="8">((I73*J73)*0.5)+(I73*K73)</f>
        <v>0</v>
      </c>
    </row>
    <row r="74" spans="1:12" ht="15.75" thickBot="1" x14ac:dyDescent="0.3">
      <c r="A74" s="3"/>
      <c r="B74" s="128" t="s">
        <v>47</v>
      </c>
      <c r="C74" s="129"/>
      <c r="D74" s="129"/>
      <c r="E74" s="105">
        <v>1973</v>
      </c>
      <c r="F74" s="130">
        <v>2100037436</v>
      </c>
      <c r="G74" s="105">
        <v>500</v>
      </c>
      <c r="H74" s="106">
        <v>2500</v>
      </c>
      <c r="I74" s="107"/>
      <c r="J74" s="56">
        <v>9.68</v>
      </c>
      <c r="K74" s="197">
        <v>0</v>
      </c>
      <c r="L74" s="109">
        <f t="shared" si="8"/>
        <v>0</v>
      </c>
    </row>
    <row r="75" spans="1:12" ht="15.75" thickBot="1" x14ac:dyDescent="0.3">
      <c r="A75" s="3"/>
      <c r="B75" s="128" t="s">
        <v>48</v>
      </c>
      <c r="C75" s="129"/>
      <c r="D75" s="129"/>
      <c r="E75" s="105">
        <v>1971</v>
      </c>
      <c r="F75" s="130">
        <v>2100037473</v>
      </c>
      <c r="G75" s="105">
        <v>500</v>
      </c>
      <c r="H75" s="106">
        <v>2500</v>
      </c>
      <c r="I75" s="107"/>
      <c r="J75" s="56">
        <v>9.68</v>
      </c>
      <c r="K75" s="189">
        <v>0</v>
      </c>
      <c r="L75" s="109">
        <f t="shared" si="8"/>
        <v>0</v>
      </c>
    </row>
    <row r="76" spans="1:12" ht="15.75" thickBot="1" x14ac:dyDescent="0.3">
      <c r="A76" s="3"/>
      <c r="B76" s="128" t="s">
        <v>49</v>
      </c>
      <c r="C76" s="129"/>
      <c r="D76" s="129"/>
      <c r="E76" s="105">
        <v>1975</v>
      </c>
      <c r="F76" s="130">
        <v>2100037462</v>
      </c>
      <c r="G76" s="105">
        <v>500</v>
      </c>
      <c r="H76" s="106">
        <v>2500</v>
      </c>
      <c r="I76" s="107"/>
      <c r="J76" s="56">
        <v>9.68</v>
      </c>
      <c r="K76" s="197">
        <v>0</v>
      </c>
      <c r="L76" s="109">
        <f t="shared" si="8"/>
        <v>0</v>
      </c>
    </row>
    <row r="77" spans="1:12" ht="15.75" thickBot="1" x14ac:dyDescent="0.3">
      <c r="A77" s="3"/>
      <c r="B77" s="131" t="s">
        <v>50</v>
      </c>
      <c r="C77" s="132"/>
      <c r="D77" s="132"/>
      <c r="E77" s="61">
        <v>1769</v>
      </c>
      <c r="F77" s="133">
        <v>2100037445</v>
      </c>
      <c r="G77" s="61">
        <v>500</v>
      </c>
      <c r="H77" s="62">
        <v>2500</v>
      </c>
      <c r="I77" s="63"/>
      <c r="J77" s="56">
        <v>9.68</v>
      </c>
      <c r="K77" s="189">
        <v>0</v>
      </c>
      <c r="L77" s="65">
        <f t="shared" si="8"/>
        <v>0</v>
      </c>
    </row>
    <row r="78" spans="1:12" x14ac:dyDescent="0.25">
      <c r="A78" s="3"/>
      <c r="B78" s="66"/>
      <c r="C78" s="125"/>
      <c r="D78" s="125"/>
      <c r="E78" s="77"/>
      <c r="F78" s="77"/>
      <c r="G78" s="77"/>
      <c r="H78" s="78"/>
      <c r="I78" s="79"/>
      <c r="J78" s="80"/>
      <c r="K78" s="80"/>
      <c r="L78" s="81"/>
    </row>
    <row r="79" spans="1:12" ht="15.75" thickBot="1" x14ac:dyDescent="0.3">
      <c r="A79" s="3"/>
      <c r="B79" s="66"/>
      <c r="C79" s="125"/>
      <c r="D79" s="175" t="s">
        <v>51</v>
      </c>
      <c r="E79" s="178"/>
      <c r="F79" s="176"/>
      <c r="G79" s="176"/>
      <c r="H79" s="177"/>
      <c r="I79" s="79"/>
      <c r="J79" s="80"/>
      <c r="K79" s="80"/>
      <c r="L79" s="81"/>
    </row>
    <row r="80" spans="1:12" ht="15.75" thickBot="1" x14ac:dyDescent="0.3">
      <c r="A80" s="3"/>
      <c r="B80" s="118" t="s">
        <v>52</v>
      </c>
      <c r="C80" s="127"/>
      <c r="D80" s="127"/>
      <c r="E80" s="53">
        <v>1775</v>
      </c>
      <c r="F80" s="134">
        <v>2100037471</v>
      </c>
      <c r="G80" s="53">
        <v>500</v>
      </c>
      <c r="H80" s="54">
        <v>2500</v>
      </c>
      <c r="I80" s="55"/>
      <c r="J80" s="56">
        <v>9.98</v>
      </c>
      <c r="K80" s="189">
        <v>0</v>
      </c>
      <c r="L80" s="57">
        <f>(I80*J80)*0.5</f>
        <v>0</v>
      </c>
    </row>
    <row r="81" spans="1:12" ht="15.75" thickBot="1" x14ac:dyDescent="0.3">
      <c r="A81" s="3"/>
      <c r="B81" s="128" t="s">
        <v>53</v>
      </c>
      <c r="C81" s="129"/>
      <c r="D81" s="129"/>
      <c r="E81" s="105">
        <v>1972</v>
      </c>
      <c r="F81" s="130">
        <v>2100037481</v>
      </c>
      <c r="G81" s="105">
        <v>500</v>
      </c>
      <c r="H81" s="106">
        <v>2500</v>
      </c>
      <c r="I81" s="107"/>
      <c r="J81" s="56">
        <v>9.98</v>
      </c>
      <c r="K81" s="197">
        <v>0</v>
      </c>
      <c r="L81" s="109">
        <f>(I81*J81)*0.5</f>
        <v>0</v>
      </c>
    </row>
    <row r="82" spans="1:12" ht="15.75" thickBot="1" x14ac:dyDescent="0.3">
      <c r="A82" s="3"/>
      <c r="B82" s="128" t="s">
        <v>54</v>
      </c>
      <c r="C82" s="129"/>
      <c r="D82" s="129"/>
      <c r="E82" s="105">
        <v>1970</v>
      </c>
      <c r="F82" s="130">
        <v>2100037450</v>
      </c>
      <c r="G82" s="105">
        <v>500</v>
      </c>
      <c r="H82" s="106">
        <v>2500</v>
      </c>
      <c r="I82" s="107"/>
      <c r="J82" s="56">
        <v>9.98</v>
      </c>
      <c r="K82" s="189">
        <v>0</v>
      </c>
      <c r="L82" s="109">
        <f t="shared" ref="L82:L96" si="9">(I82*J82)*0.5</f>
        <v>0</v>
      </c>
    </row>
    <row r="83" spans="1:12" ht="15.75" thickBot="1" x14ac:dyDescent="0.3">
      <c r="A83" s="3"/>
      <c r="B83" s="135" t="s">
        <v>55</v>
      </c>
      <c r="C83" s="136"/>
      <c r="D83" s="136"/>
      <c r="E83" s="137">
        <v>1974</v>
      </c>
      <c r="F83" s="138">
        <v>2100037467</v>
      </c>
      <c r="G83" s="137">
        <v>500</v>
      </c>
      <c r="H83" s="139">
        <v>2500</v>
      </c>
      <c r="I83" s="107"/>
      <c r="J83" s="56">
        <v>9.98</v>
      </c>
      <c r="K83" s="197">
        <v>0</v>
      </c>
      <c r="L83" s="109">
        <f>(I83*J83)*0.5</f>
        <v>0</v>
      </c>
    </row>
    <row r="84" spans="1:12" ht="15.75" thickBot="1" x14ac:dyDescent="0.3">
      <c r="A84" s="3"/>
      <c r="B84" s="128" t="s">
        <v>56</v>
      </c>
      <c r="C84" s="129"/>
      <c r="D84" s="129"/>
      <c r="E84" s="105">
        <v>1788</v>
      </c>
      <c r="F84" s="130">
        <v>2100037484</v>
      </c>
      <c r="G84" s="105">
        <v>500</v>
      </c>
      <c r="H84" s="106">
        <v>2500</v>
      </c>
      <c r="I84" s="107"/>
      <c r="J84" s="56">
        <v>9.98</v>
      </c>
      <c r="K84" s="189">
        <v>0</v>
      </c>
      <c r="L84" s="109">
        <f t="shared" si="9"/>
        <v>0</v>
      </c>
    </row>
    <row r="85" spans="1:12" ht="15.75" thickBot="1" x14ac:dyDescent="0.3">
      <c r="A85" s="3"/>
      <c r="B85" s="128" t="s">
        <v>57</v>
      </c>
      <c r="C85" s="129"/>
      <c r="D85" s="129"/>
      <c r="E85" s="105">
        <v>1787</v>
      </c>
      <c r="F85" s="130">
        <v>2100037459</v>
      </c>
      <c r="G85" s="105">
        <v>500</v>
      </c>
      <c r="H85" s="106">
        <v>2500</v>
      </c>
      <c r="I85" s="107"/>
      <c r="J85" s="56">
        <v>9.98</v>
      </c>
      <c r="K85" s="197">
        <v>0</v>
      </c>
      <c r="L85" s="109">
        <f t="shared" si="9"/>
        <v>0</v>
      </c>
    </row>
    <row r="86" spans="1:12" ht="15.75" thickBot="1" x14ac:dyDescent="0.3">
      <c r="A86" s="3"/>
      <c r="B86" s="128" t="s">
        <v>58</v>
      </c>
      <c r="C86" s="129"/>
      <c r="D86" s="129"/>
      <c r="E86" s="105">
        <v>1878</v>
      </c>
      <c r="F86" s="130">
        <v>2100037452</v>
      </c>
      <c r="G86" s="105">
        <v>500</v>
      </c>
      <c r="H86" s="106">
        <v>2500</v>
      </c>
      <c r="I86" s="107"/>
      <c r="J86" s="56">
        <v>9.98</v>
      </c>
      <c r="K86" s="189">
        <v>0</v>
      </c>
      <c r="L86" s="109">
        <f t="shared" si="9"/>
        <v>0</v>
      </c>
    </row>
    <row r="87" spans="1:12" ht="15.75" thickBot="1" x14ac:dyDescent="0.3">
      <c r="A87" s="3"/>
      <c r="B87" s="128" t="s">
        <v>59</v>
      </c>
      <c r="C87" s="129"/>
      <c r="D87" s="129"/>
      <c r="E87" s="105">
        <v>1780</v>
      </c>
      <c r="F87" s="130">
        <v>2100037451</v>
      </c>
      <c r="G87" s="105">
        <v>500</v>
      </c>
      <c r="H87" s="106">
        <v>2500</v>
      </c>
      <c r="I87" s="107"/>
      <c r="J87" s="56">
        <v>9.98</v>
      </c>
      <c r="K87" s="197">
        <v>0</v>
      </c>
      <c r="L87" s="109">
        <f t="shared" si="9"/>
        <v>0</v>
      </c>
    </row>
    <row r="88" spans="1:12" ht="15.75" thickBot="1" x14ac:dyDescent="0.3">
      <c r="A88" s="3"/>
      <c r="B88" s="128" t="s">
        <v>60</v>
      </c>
      <c r="C88" s="129"/>
      <c r="D88" s="129"/>
      <c r="E88" s="105">
        <v>1778</v>
      </c>
      <c r="F88" s="130">
        <v>2100037457</v>
      </c>
      <c r="G88" s="105">
        <v>500</v>
      </c>
      <c r="H88" s="106">
        <v>2500</v>
      </c>
      <c r="I88" s="107"/>
      <c r="J88" s="56">
        <v>9.98</v>
      </c>
      <c r="K88" s="189">
        <v>0</v>
      </c>
      <c r="L88" s="109">
        <f>(I88*J88)*0.5</f>
        <v>0</v>
      </c>
    </row>
    <row r="89" spans="1:12" ht="15.75" thickBot="1" x14ac:dyDescent="0.3">
      <c r="A89" s="3"/>
      <c r="B89" s="128" t="s">
        <v>61</v>
      </c>
      <c r="C89" s="129"/>
      <c r="D89" s="129"/>
      <c r="E89" s="105">
        <v>1872</v>
      </c>
      <c r="F89" s="130">
        <v>2100037439</v>
      </c>
      <c r="G89" s="105">
        <v>500</v>
      </c>
      <c r="H89" s="106">
        <v>2500</v>
      </c>
      <c r="I89" s="107"/>
      <c r="J89" s="56">
        <v>9.98</v>
      </c>
      <c r="K89" s="197">
        <v>0</v>
      </c>
      <c r="L89" s="109">
        <f>(I89*J89)*0.5</f>
        <v>0</v>
      </c>
    </row>
    <row r="90" spans="1:12" ht="15.75" thickBot="1" x14ac:dyDescent="0.3">
      <c r="A90" s="3"/>
      <c r="B90" s="128" t="s">
        <v>62</v>
      </c>
      <c r="C90" s="129"/>
      <c r="D90" s="129"/>
      <c r="E90" s="105">
        <v>1774</v>
      </c>
      <c r="F90" s="130">
        <v>2100041351</v>
      </c>
      <c r="G90" s="105">
        <v>500</v>
      </c>
      <c r="H90" s="106">
        <v>2500</v>
      </c>
      <c r="I90" s="107"/>
      <c r="J90" s="56">
        <v>9.98</v>
      </c>
      <c r="K90" s="189">
        <v>0</v>
      </c>
      <c r="L90" s="109">
        <f>(I90*J90)*0.5</f>
        <v>0</v>
      </c>
    </row>
    <row r="91" spans="1:12" ht="15.75" thickBot="1" x14ac:dyDescent="0.3">
      <c r="A91" s="3"/>
      <c r="B91" s="128" t="s">
        <v>63</v>
      </c>
      <c r="C91" s="129"/>
      <c r="D91" s="129"/>
      <c r="E91" s="105">
        <v>1777</v>
      </c>
      <c r="F91" s="138">
        <v>2100037469</v>
      </c>
      <c r="G91" s="105">
        <v>500</v>
      </c>
      <c r="H91" s="106">
        <v>2500</v>
      </c>
      <c r="I91" s="107"/>
      <c r="J91" s="56">
        <v>9.98</v>
      </c>
      <c r="K91" s="197">
        <v>0</v>
      </c>
      <c r="L91" s="109">
        <f t="shared" si="9"/>
        <v>0</v>
      </c>
    </row>
    <row r="92" spans="1:12" ht="15.75" thickBot="1" x14ac:dyDescent="0.3">
      <c r="A92" s="3"/>
      <c r="B92" s="128" t="s">
        <v>64</v>
      </c>
      <c r="C92" s="129"/>
      <c r="D92" s="129"/>
      <c r="E92" s="105">
        <v>1871</v>
      </c>
      <c r="F92" s="130">
        <v>2100037431</v>
      </c>
      <c r="G92" s="105">
        <v>500</v>
      </c>
      <c r="H92" s="106">
        <v>2500</v>
      </c>
      <c r="I92" s="107"/>
      <c r="J92" s="56">
        <v>9.98</v>
      </c>
      <c r="K92" s="189">
        <v>0</v>
      </c>
      <c r="L92" s="109">
        <f t="shared" si="9"/>
        <v>0</v>
      </c>
    </row>
    <row r="93" spans="1:12" ht="15.75" thickBot="1" x14ac:dyDescent="0.3">
      <c r="A93" s="3"/>
      <c r="B93" s="128" t="s">
        <v>65</v>
      </c>
      <c r="C93" s="129"/>
      <c r="D93" s="129"/>
      <c r="E93" s="105">
        <v>1879</v>
      </c>
      <c r="F93" s="130">
        <v>2100037432</v>
      </c>
      <c r="G93" s="105">
        <v>500</v>
      </c>
      <c r="H93" s="106">
        <v>2500</v>
      </c>
      <c r="I93" s="107"/>
      <c r="J93" s="56">
        <v>9.98</v>
      </c>
      <c r="K93" s="197">
        <v>0</v>
      </c>
      <c r="L93" s="109">
        <f t="shared" si="9"/>
        <v>0</v>
      </c>
    </row>
    <row r="94" spans="1:12" ht="15.75" thickBot="1" x14ac:dyDescent="0.3">
      <c r="A94" s="3"/>
      <c r="B94" s="128" t="s">
        <v>66</v>
      </c>
      <c r="C94" s="140"/>
      <c r="D94" s="140"/>
      <c r="E94" s="141">
        <v>1997</v>
      </c>
      <c r="F94" s="142">
        <v>2100037435</v>
      </c>
      <c r="G94" s="141">
        <v>500</v>
      </c>
      <c r="H94" s="143">
        <v>2500</v>
      </c>
      <c r="I94" s="144"/>
      <c r="J94" s="56">
        <v>9.98</v>
      </c>
      <c r="K94" s="189">
        <v>0</v>
      </c>
      <c r="L94" s="109">
        <f t="shared" si="9"/>
        <v>0</v>
      </c>
    </row>
    <row r="95" spans="1:12" ht="15.75" thickBot="1" x14ac:dyDescent="0.3">
      <c r="A95" s="3"/>
      <c r="B95" s="128" t="s">
        <v>67</v>
      </c>
      <c r="C95" s="140"/>
      <c r="D95" s="140"/>
      <c r="E95" s="141">
        <v>1995</v>
      </c>
      <c r="F95" s="142">
        <v>2100037449</v>
      </c>
      <c r="G95" s="141">
        <v>500</v>
      </c>
      <c r="H95" s="143">
        <v>2500</v>
      </c>
      <c r="I95" s="144"/>
      <c r="J95" s="56">
        <v>9.98</v>
      </c>
      <c r="K95" s="197">
        <v>0</v>
      </c>
      <c r="L95" s="109">
        <f t="shared" si="9"/>
        <v>0</v>
      </c>
    </row>
    <row r="96" spans="1:12" ht="15.75" thickBot="1" x14ac:dyDescent="0.3">
      <c r="A96" s="3"/>
      <c r="B96" s="128" t="s">
        <v>68</v>
      </c>
      <c r="C96" s="140"/>
      <c r="D96" s="140"/>
      <c r="E96" s="141">
        <v>1993</v>
      </c>
      <c r="F96" s="142">
        <v>2100037483</v>
      </c>
      <c r="G96" s="141">
        <v>500</v>
      </c>
      <c r="H96" s="143">
        <v>2500</v>
      </c>
      <c r="I96" s="144"/>
      <c r="J96" s="56">
        <v>9.98</v>
      </c>
      <c r="K96" s="189">
        <v>0</v>
      </c>
      <c r="L96" s="109">
        <f t="shared" si="9"/>
        <v>0</v>
      </c>
    </row>
    <row r="97" spans="1:12" ht="15.75" thickBot="1" x14ac:dyDescent="0.3">
      <c r="A97" s="3"/>
      <c r="B97" s="131" t="s">
        <v>69</v>
      </c>
      <c r="C97" s="132"/>
      <c r="D97" s="132"/>
      <c r="E97" s="61">
        <v>1798</v>
      </c>
      <c r="F97" s="133">
        <v>2100037477</v>
      </c>
      <c r="G97" s="61">
        <v>500</v>
      </c>
      <c r="H97" s="62">
        <v>2500</v>
      </c>
      <c r="I97" s="63"/>
      <c r="J97" s="56">
        <v>9.98</v>
      </c>
      <c r="K97" s="197">
        <v>0</v>
      </c>
      <c r="L97" s="65">
        <f>(I97*J97)*0.5</f>
        <v>0</v>
      </c>
    </row>
    <row r="98" spans="1:12" x14ac:dyDescent="0.25">
      <c r="A98" s="3"/>
      <c r="B98" s="66"/>
      <c r="C98" s="125"/>
      <c r="D98" s="125"/>
      <c r="E98" s="77"/>
      <c r="F98" s="77"/>
      <c r="G98" s="77"/>
      <c r="H98" s="78"/>
      <c r="I98" s="79"/>
      <c r="J98" s="80"/>
      <c r="K98" s="80"/>
      <c r="L98" s="81"/>
    </row>
    <row r="99" spans="1:12" ht="15.75" thickBot="1" x14ac:dyDescent="0.3">
      <c r="A99" s="3"/>
      <c r="B99" s="66"/>
      <c r="C99" s="125"/>
      <c r="D99" s="175" t="s">
        <v>70</v>
      </c>
      <c r="E99" s="176"/>
      <c r="F99" s="176"/>
      <c r="G99" s="176"/>
      <c r="H99" s="177"/>
      <c r="I99" s="79"/>
      <c r="J99" s="80"/>
      <c r="K99" s="80"/>
      <c r="L99" s="81"/>
    </row>
    <row r="100" spans="1:12" ht="15.75" thickBot="1" x14ac:dyDescent="0.3">
      <c r="A100" s="3"/>
      <c r="B100" s="118" t="s">
        <v>71</v>
      </c>
      <c r="C100" s="127"/>
      <c r="D100" s="127"/>
      <c r="E100" s="53">
        <v>8175</v>
      </c>
      <c r="F100" s="134">
        <v>2100037446</v>
      </c>
      <c r="G100" s="53">
        <v>500</v>
      </c>
      <c r="H100" s="54">
        <v>2500</v>
      </c>
      <c r="I100" s="55"/>
      <c r="J100" s="56">
        <v>12.16</v>
      </c>
      <c r="K100" s="189">
        <v>0</v>
      </c>
      <c r="L100" s="57">
        <f>(I100*J100)*0.5</f>
        <v>0</v>
      </c>
    </row>
    <row r="101" spans="1:12" ht="15.75" thickBot="1" x14ac:dyDescent="0.3">
      <c r="A101" s="3"/>
      <c r="B101" s="128" t="s">
        <v>72</v>
      </c>
      <c r="C101" s="129"/>
      <c r="D101" s="129"/>
      <c r="E101" s="105">
        <v>1976</v>
      </c>
      <c r="F101" s="130">
        <v>2100037478</v>
      </c>
      <c r="G101" s="105">
        <v>500</v>
      </c>
      <c r="H101" s="106">
        <v>2500</v>
      </c>
      <c r="I101" s="107"/>
      <c r="J101" s="56">
        <v>12.16</v>
      </c>
      <c r="K101" s="197">
        <v>0</v>
      </c>
      <c r="L101" s="109">
        <f t="shared" ref="L101:L111" si="10">(I101*J101)*0.5</f>
        <v>0</v>
      </c>
    </row>
    <row r="102" spans="1:12" ht="15.75" thickBot="1" x14ac:dyDescent="0.3">
      <c r="A102" s="3"/>
      <c r="B102" s="128" t="s">
        <v>73</v>
      </c>
      <c r="C102" s="129"/>
      <c r="D102" s="129"/>
      <c r="E102" s="105">
        <v>1978</v>
      </c>
      <c r="F102" s="130">
        <v>2100037460</v>
      </c>
      <c r="G102" s="105">
        <v>500</v>
      </c>
      <c r="H102" s="106">
        <v>2500</v>
      </c>
      <c r="I102" s="107"/>
      <c r="J102" s="56">
        <v>12.16</v>
      </c>
      <c r="K102" s="189">
        <v>0</v>
      </c>
      <c r="L102" s="109">
        <f>(I102*J102)*0.5</f>
        <v>0</v>
      </c>
    </row>
    <row r="103" spans="1:12" ht="15.75" thickBot="1" x14ac:dyDescent="0.3">
      <c r="A103" s="3"/>
      <c r="B103" s="128" t="s">
        <v>74</v>
      </c>
      <c r="C103" s="129"/>
      <c r="D103" s="129"/>
      <c r="E103" s="105">
        <v>1873</v>
      </c>
      <c r="F103" s="130">
        <v>2100037440</v>
      </c>
      <c r="G103" s="105">
        <v>500</v>
      </c>
      <c r="H103" s="106">
        <v>2500</v>
      </c>
      <c r="I103" s="107"/>
      <c r="J103" s="56">
        <v>12.16</v>
      </c>
      <c r="K103" s="197">
        <v>0</v>
      </c>
      <c r="L103" s="109">
        <f>(I103*J103)*0.5</f>
        <v>0</v>
      </c>
    </row>
    <row r="104" spans="1:12" ht="15.75" thickBot="1" x14ac:dyDescent="0.3">
      <c r="A104" s="3"/>
      <c r="B104" s="128" t="s">
        <v>75</v>
      </c>
      <c r="C104" s="129"/>
      <c r="D104" s="129"/>
      <c r="E104" s="105">
        <v>1781</v>
      </c>
      <c r="F104" s="130">
        <v>2100037480</v>
      </c>
      <c r="G104" s="105">
        <v>500</v>
      </c>
      <c r="H104" s="106">
        <v>2500</v>
      </c>
      <c r="I104" s="107"/>
      <c r="J104" s="56">
        <v>12.16</v>
      </c>
      <c r="K104" s="189">
        <v>0</v>
      </c>
      <c r="L104" s="145">
        <f>(I104*J104)*0.5</f>
        <v>0</v>
      </c>
    </row>
    <row r="105" spans="1:12" ht="15.75" thickBot="1" x14ac:dyDescent="0.3">
      <c r="A105" s="3"/>
      <c r="B105" s="128" t="s">
        <v>76</v>
      </c>
      <c r="C105" s="129"/>
      <c r="D105" s="129"/>
      <c r="E105" s="105">
        <v>1877</v>
      </c>
      <c r="F105" s="130">
        <v>2100037461</v>
      </c>
      <c r="G105" s="105">
        <v>500</v>
      </c>
      <c r="H105" s="106">
        <v>2500</v>
      </c>
      <c r="I105" s="107"/>
      <c r="J105" s="56">
        <v>12.16</v>
      </c>
      <c r="K105" s="197">
        <v>0</v>
      </c>
      <c r="L105" s="145">
        <f>(I105*J105)*0.5</f>
        <v>0</v>
      </c>
    </row>
    <row r="106" spans="1:12" ht="15.75" thickBot="1" x14ac:dyDescent="0.3">
      <c r="A106" s="3"/>
      <c r="B106" s="128" t="s">
        <v>77</v>
      </c>
      <c r="C106" s="129"/>
      <c r="D106" s="129"/>
      <c r="E106" s="105">
        <v>1875</v>
      </c>
      <c r="F106" s="130">
        <v>2100037470</v>
      </c>
      <c r="G106" s="105">
        <v>500</v>
      </c>
      <c r="H106" s="106">
        <v>2500</v>
      </c>
      <c r="I106" s="107"/>
      <c r="J106" s="56">
        <v>12.16</v>
      </c>
      <c r="K106" s="189">
        <v>0</v>
      </c>
      <c r="L106" s="109">
        <f t="shared" si="10"/>
        <v>0</v>
      </c>
    </row>
    <row r="107" spans="1:12" ht="15.75" thickBot="1" x14ac:dyDescent="0.3">
      <c r="A107" s="3"/>
      <c r="B107" s="128" t="s">
        <v>78</v>
      </c>
      <c r="C107" s="129"/>
      <c r="D107" s="129"/>
      <c r="E107" s="105">
        <v>1761</v>
      </c>
      <c r="F107" s="130">
        <v>2100037447</v>
      </c>
      <c r="G107" s="105">
        <v>500</v>
      </c>
      <c r="H107" s="106">
        <v>2500</v>
      </c>
      <c r="I107" s="107"/>
      <c r="J107" s="56">
        <v>12.16</v>
      </c>
      <c r="K107" s="197">
        <v>0</v>
      </c>
      <c r="L107" s="109">
        <f t="shared" si="10"/>
        <v>0</v>
      </c>
    </row>
    <row r="108" spans="1:12" ht="15.75" thickBot="1" x14ac:dyDescent="0.3">
      <c r="A108" s="3"/>
      <c r="B108" s="128" t="s">
        <v>79</v>
      </c>
      <c r="C108" s="129"/>
      <c r="D108" s="129"/>
      <c r="E108" s="105">
        <v>1782</v>
      </c>
      <c r="F108" s="130">
        <v>2100037444</v>
      </c>
      <c r="G108" s="105">
        <v>500</v>
      </c>
      <c r="H108" s="106">
        <v>2500</v>
      </c>
      <c r="I108" s="107"/>
      <c r="J108" s="56">
        <v>12.16</v>
      </c>
      <c r="K108" s="189">
        <v>0</v>
      </c>
      <c r="L108" s="109">
        <f t="shared" si="10"/>
        <v>0</v>
      </c>
    </row>
    <row r="109" spans="1:12" ht="15.75" thickBot="1" x14ac:dyDescent="0.3">
      <c r="A109" s="3"/>
      <c r="B109" s="128" t="s">
        <v>80</v>
      </c>
      <c r="C109" s="129"/>
      <c r="D109" s="129"/>
      <c r="E109" s="105">
        <v>1771</v>
      </c>
      <c r="F109" s="130">
        <v>2100037434</v>
      </c>
      <c r="G109" s="105">
        <v>500</v>
      </c>
      <c r="H109" s="106">
        <v>2500</v>
      </c>
      <c r="I109" s="107"/>
      <c r="J109" s="56">
        <v>12.16</v>
      </c>
      <c r="K109" s="197">
        <v>0</v>
      </c>
      <c r="L109" s="109">
        <f t="shared" si="10"/>
        <v>0</v>
      </c>
    </row>
    <row r="110" spans="1:12" ht="15.75" thickBot="1" x14ac:dyDescent="0.3">
      <c r="A110" s="3"/>
      <c r="B110" s="128" t="s">
        <v>81</v>
      </c>
      <c r="C110" s="129"/>
      <c r="D110" s="129"/>
      <c r="E110" s="105">
        <v>1786</v>
      </c>
      <c r="F110" s="130">
        <v>2100037482</v>
      </c>
      <c r="G110" s="105">
        <v>500</v>
      </c>
      <c r="H110" s="106">
        <v>2500</v>
      </c>
      <c r="I110" s="107"/>
      <c r="J110" s="56">
        <v>12.16</v>
      </c>
      <c r="K110" s="189">
        <v>0</v>
      </c>
      <c r="L110" s="109">
        <f t="shared" si="10"/>
        <v>0</v>
      </c>
    </row>
    <row r="111" spans="1:12" ht="15.75" thickBot="1" x14ac:dyDescent="0.3">
      <c r="A111" s="3"/>
      <c r="B111" s="128" t="s">
        <v>82</v>
      </c>
      <c r="C111" s="140"/>
      <c r="D111" s="140"/>
      <c r="E111" s="141">
        <v>1991</v>
      </c>
      <c r="F111" s="142">
        <v>2100037468</v>
      </c>
      <c r="G111" s="141">
        <v>500</v>
      </c>
      <c r="H111" s="143">
        <v>2500</v>
      </c>
      <c r="I111" s="144"/>
      <c r="J111" s="56">
        <v>12.16</v>
      </c>
      <c r="K111" s="197">
        <v>0</v>
      </c>
      <c r="L111" s="109">
        <f t="shared" si="10"/>
        <v>0</v>
      </c>
    </row>
    <row r="112" spans="1:12" ht="15.75" thickBot="1" x14ac:dyDescent="0.3">
      <c r="A112" s="3"/>
      <c r="B112" s="131" t="s">
        <v>83</v>
      </c>
      <c r="C112" s="132"/>
      <c r="D112" s="132"/>
      <c r="E112" s="61">
        <v>1783</v>
      </c>
      <c r="F112" s="133">
        <v>2100037472</v>
      </c>
      <c r="G112" s="61">
        <v>500</v>
      </c>
      <c r="H112" s="62">
        <v>2500</v>
      </c>
      <c r="I112" s="63"/>
      <c r="J112" s="56">
        <v>12.16</v>
      </c>
      <c r="K112" s="189">
        <v>0</v>
      </c>
      <c r="L112" s="65">
        <f>(I112*J112)*0.5</f>
        <v>0</v>
      </c>
    </row>
    <row r="113" spans="1:12" x14ac:dyDescent="0.25">
      <c r="A113" s="3"/>
      <c r="B113" s="125"/>
      <c r="C113" s="125"/>
      <c r="D113" s="125"/>
      <c r="E113" s="77"/>
      <c r="F113" s="77"/>
      <c r="G113" s="77"/>
      <c r="H113" s="78"/>
      <c r="I113" s="79"/>
      <c r="J113" s="80"/>
      <c r="K113" s="80"/>
      <c r="L113" s="146"/>
    </row>
    <row r="114" spans="1:12" ht="15.75" thickBot="1" x14ac:dyDescent="0.3">
      <c r="A114" s="3"/>
      <c r="B114" s="125"/>
      <c r="C114" s="125"/>
      <c r="D114" s="175" t="s">
        <v>84</v>
      </c>
      <c r="E114" s="176"/>
      <c r="F114" s="176"/>
      <c r="G114" s="176"/>
      <c r="H114" s="177"/>
      <c r="I114" s="179"/>
      <c r="J114" s="80"/>
      <c r="K114" s="80"/>
      <c r="L114" s="146"/>
    </row>
    <row r="115" spans="1:12" ht="15.75" thickBot="1" x14ac:dyDescent="0.3">
      <c r="A115" s="3"/>
      <c r="B115" s="118" t="s">
        <v>85</v>
      </c>
      <c r="C115" s="127"/>
      <c r="D115" s="127"/>
      <c r="E115" s="53">
        <v>1248</v>
      </c>
      <c r="F115" s="134">
        <v>2100041377</v>
      </c>
      <c r="G115" s="53">
        <v>250</v>
      </c>
      <c r="H115" s="54">
        <v>1250</v>
      </c>
      <c r="I115" s="55"/>
      <c r="J115" s="56">
        <v>17.7</v>
      </c>
      <c r="K115" s="189">
        <v>0</v>
      </c>
      <c r="L115" s="57">
        <f>(I115*J115)*0.25</f>
        <v>0</v>
      </c>
    </row>
    <row r="116" spans="1:12" ht="15.75" thickBot="1" x14ac:dyDescent="0.3">
      <c r="A116" s="3"/>
      <c r="B116" s="128" t="s">
        <v>86</v>
      </c>
      <c r="C116" s="129"/>
      <c r="D116" s="129"/>
      <c r="E116" s="105">
        <v>1210</v>
      </c>
      <c r="F116" s="130">
        <v>2100016316</v>
      </c>
      <c r="G116" s="105">
        <v>250</v>
      </c>
      <c r="H116" s="106">
        <v>1250</v>
      </c>
      <c r="I116" s="107"/>
      <c r="J116" s="56">
        <v>17.7</v>
      </c>
      <c r="K116" s="198">
        <v>0</v>
      </c>
      <c r="L116" s="145">
        <f>(I116*J116)*0.25</f>
        <v>0</v>
      </c>
    </row>
    <row r="117" spans="1:12" ht="15.75" thickBot="1" x14ac:dyDescent="0.3">
      <c r="A117" s="3"/>
      <c r="B117" s="128" t="s">
        <v>87</v>
      </c>
      <c r="C117" s="129"/>
      <c r="D117" s="129"/>
      <c r="E117" s="105">
        <v>1214</v>
      </c>
      <c r="F117" s="130">
        <v>2100016322</v>
      </c>
      <c r="G117" s="105">
        <v>250</v>
      </c>
      <c r="H117" s="106">
        <v>1250</v>
      </c>
      <c r="I117" s="107"/>
      <c r="J117" s="56">
        <v>17.7</v>
      </c>
      <c r="K117" s="189">
        <v>0</v>
      </c>
      <c r="L117" s="145">
        <f t="shared" ref="L117:L136" si="11">(I117*J117)*0.25</f>
        <v>0</v>
      </c>
    </row>
    <row r="118" spans="1:12" ht="15.75" thickBot="1" x14ac:dyDescent="0.3">
      <c r="A118" s="3"/>
      <c r="B118" s="128" t="s">
        <v>88</v>
      </c>
      <c r="C118" s="129"/>
      <c r="D118" s="129"/>
      <c r="E118" s="105">
        <v>1216</v>
      </c>
      <c r="F118" s="130">
        <v>2100016333</v>
      </c>
      <c r="G118" s="105">
        <v>250</v>
      </c>
      <c r="H118" s="106">
        <v>1250</v>
      </c>
      <c r="I118" s="107"/>
      <c r="J118" s="56">
        <v>17.7</v>
      </c>
      <c r="K118" s="198">
        <v>0</v>
      </c>
      <c r="L118" s="145">
        <f t="shared" si="11"/>
        <v>0</v>
      </c>
    </row>
    <row r="119" spans="1:12" ht="15.75" thickBot="1" x14ac:dyDescent="0.3">
      <c r="A119" s="3"/>
      <c r="B119" s="205" t="s">
        <v>89</v>
      </c>
      <c r="C119" s="206"/>
      <c r="D119" s="207"/>
      <c r="E119" s="105">
        <v>1209</v>
      </c>
      <c r="F119" s="130">
        <v>2100016326</v>
      </c>
      <c r="G119" s="105">
        <v>250</v>
      </c>
      <c r="H119" s="106">
        <v>1250</v>
      </c>
      <c r="I119" s="107"/>
      <c r="J119" s="56">
        <v>17.7</v>
      </c>
      <c r="K119" s="189">
        <v>0</v>
      </c>
      <c r="L119" s="145">
        <f>(I119*J119)*0.25</f>
        <v>0</v>
      </c>
    </row>
    <row r="120" spans="1:12" ht="15.75" thickBot="1" x14ac:dyDescent="0.3">
      <c r="A120" s="3"/>
      <c r="B120" s="205" t="s">
        <v>90</v>
      </c>
      <c r="C120" s="206"/>
      <c r="D120" s="207"/>
      <c r="E120" s="105">
        <v>1201</v>
      </c>
      <c r="F120" s="130">
        <v>2100016341</v>
      </c>
      <c r="G120" s="105">
        <v>250</v>
      </c>
      <c r="H120" s="106">
        <v>1250</v>
      </c>
      <c r="I120" s="107"/>
      <c r="J120" s="56">
        <v>17.7</v>
      </c>
      <c r="K120" s="198">
        <v>0</v>
      </c>
      <c r="L120" s="145">
        <f t="shared" si="11"/>
        <v>0</v>
      </c>
    </row>
    <row r="121" spans="1:12" ht="15.75" thickBot="1" x14ac:dyDescent="0.3">
      <c r="A121" s="3"/>
      <c r="B121" s="128" t="s">
        <v>91</v>
      </c>
      <c r="C121" s="129"/>
      <c r="D121" s="129"/>
      <c r="E121" s="105">
        <v>1203</v>
      </c>
      <c r="F121" s="130">
        <v>2100016308</v>
      </c>
      <c r="G121" s="105">
        <v>250</v>
      </c>
      <c r="H121" s="106">
        <v>1250</v>
      </c>
      <c r="I121" s="107"/>
      <c r="J121" s="56">
        <v>17.7</v>
      </c>
      <c r="K121" s="189">
        <v>0</v>
      </c>
      <c r="L121" s="145">
        <f t="shared" si="11"/>
        <v>0</v>
      </c>
    </row>
    <row r="122" spans="1:12" ht="15.75" thickBot="1" x14ac:dyDescent="0.3">
      <c r="A122" s="3"/>
      <c r="B122" s="128" t="s">
        <v>92</v>
      </c>
      <c r="C122" s="129"/>
      <c r="D122" s="129"/>
      <c r="E122" s="105">
        <v>1205</v>
      </c>
      <c r="F122" s="130">
        <v>2100037393</v>
      </c>
      <c r="G122" s="105">
        <v>250</v>
      </c>
      <c r="H122" s="106">
        <v>1250</v>
      </c>
      <c r="I122" s="107"/>
      <c r="J122" s="56">
        <v>17.7</v>
      </c>
      <c r="K122" s="198">
        <v>0</v>
      </c>
      <c r="L122" s="145">
        <f t="shared" si="11"/>
        <v>0</v>
      </c>
    </row>
    <row r="123" spans="1:12" ht="15.75" thickBot="1" x14ac:dyDescent="0.3">
      <c r="A123" s="3"/>
      <c r="B123" s="128" t="s">
        <v>93</v>
      </c>
      <c r="C123" s="129"/>
      <c r="D123" s="129"/>
      <c r="E123" s="105">
        <v>1206</v>
      </c>
      <c r="F123" s="130">
        <v>2100037392</v>
      </c>
      <c r="G123" s="105">
        <v>250</v>
      </c>
      <c r="H123" s="106">
        <v>1250</v>
      </c>
      <c r="I123" s="107"/>
      <c r="J123" s="56">
        <v>17.7</v>
      </c>
      <c r="K123" s="189">
        <v>0</v>
      </c>
      <c r="L123" s="145">
        <f t="shared" si="11"/>
        <v>0</v>
      </c>
    </row>
    <row r="124" spans="1:12" ht="15.75" thickBot="1" x14ac:dyDescent="0.3">
      <c r="A124" s="3"/>
      <c r="B124" s="128" t="s">
        <v>94</v>
      </c>
      <c r="C124" s="129"/>
      <c r="D124" s="129"/>
      <c r="E124" s="105">
        <v>1207</v>
      </c>
      <c r="F124" s="130">
        <v>2100016311</v>
      </c>
      <c r="G124" s="105">
        <v>250</v>
      </c>
      <c r="H124" s="106">
        <v>1250</v>
      </c>
      <c r="I124" s="107"/>
      <c r="J124" s="56">
        <v>17.7</v>
      </c>
      <c r="K124" s="198">
        <v>0</v>
      </c>
      <c r="L124" s="145">
        <f t="shared" si="11"/>
        <v>0</v>
      </c>
    </row>
    <row r="125" spans="1:12" ht="15.75" thickBot="1" x14ac:dyDescent="0.3">
      <c r="A125" s="3"/>
      <c r="B125" s="128" t="s">
        <v>95</v>
      </c>
      <c r="C125" s="129"/>
      <c r="D125" s="129"/>
      <c r="E125" s="105">
        <v>1211</v>
      </c>
      <c r="F125" s="130">
        <v>2100037390</v>
      </c>
      <c r="G125" s="105">
        <v>250</v>
      </c>
      <c r="H125" s="106">
        <v>1250</v>
      </c>
      <c r="I125" s="107"/>
      <c r="J125" s="56">
        <v>17.7</v>
      </c>
      <c r="K125" s="189">
        <v>0</v>
      </c>
      <c r="L125" s="145">
        <f t="shared" si="11"/>
        <v>0</v>
      </c>
    </row>
    <row r="126" spans="1:12" ht="15.75" thickBot="1" x14ac:dyDescent="0.3">
      <c r="A126" s="3"/>
      <c r="B126" s="128" t="s">
        <v>96</v>
      </c>
      <c r="C126" s="129"/>
      <c r="D126" s="129"/>
      <c r="E126" s="105">
        <v>1282</v>
      </c>
      <c r="F126" s="130">
        <v>2100016321</v>
      </c>
      <c r="G126" s="105">
        <v>250</v>
      </c>
      <c r="H126" s="106">
        <v>1250</v>
      </c>
      <c r="I126" s="107"/>
      <c r="J126" s="56">
        <v>17.7</v>
      </c>
      <c r="K126" s="198">
        <v>0</v>
      </c>
      <c r="L126" s="145">
        <f t="shared" si="11"/>
        <v>0</v>
      </c>
    </row>
    <row r="127" spans="1:12" ht="15.75" thickBot="1" x14ac:dyDescent="0.3">
      <c r="A127" s="3"/>
      <c r="B127" s="128" t="s">
        <v>97</v>
      </c>
      <c r="C127" s="129"/>
      <c r="D127" s="129"/>
      <c r="E127" s="105">
        <v>1215</v>
      </c>
      <c r="F127" s="130">
        <v>2100016332</v>
      </c>
      <c r="G127" s="105">
        <v>250</v>
      </c>
      <c r="H127" s="106">
        <v>1250</v>
      </c>
      <c r="I127" s="107"/>
      <c r="J127" s="56">
        <v>17.7</v>
      </c>
      <c r="K127" s="189">
        <v>0</v>
      </c>
      <c r="L127" s="145">
        <f t="shared" si="11"/>
        <v>0</v>
      </c>
    </row>
    <row r="128" spans="1:12" ht="15.75" thickBot="1" x14ac:dyDescent="0.3">
      <c r="A128" s="3"/>
      <c r="B128" s="128" t="s">
        <v>98</v>
      </c>
      <c r="C128" s="129"/>
      <c r="D128" s="129"/>
      <c r="E128" s="105">
        <v>1242</v>
      </c>
      <c r="F128" s="130">
        <v>2100016307</v>
      </c>
      <c r="G128" s="105">
        <v>250</v>
      </c>
      <c r="H128" s="106">
        <v>1250</v>
      </c>
      <c r="I128" s="107"/>
      <c r="J128" s="56">
        <v>17.7</v>
      </c>
      <c r="K128" s="198">
        <v>0</v>
      </c>
      <c r="L128" s="145">
        <f t="shared" si="11"/>
        <v>0</v>
      </c>
    </row>
    <row r="129" spans="1:12" ht="15.75" thickBot="1" x14ac:dyDescent="0.3">
      <c r="A129" s="3"/>
      <c r="B129" s="128" t="s">
        <v>99</v>
      </c>
      <c r="C129" s="129"/>
      <c r="D129" s="129"/>
      <c r="E129" s="105">
        <v>1244</v>
      </c>
      <c r="F129" s="130">
        <v>2100041375</v>
      </c>
      <c r="G129" s="105">
        <v>250</v>
      </c>
      <c r="H129" s="106">
        <v>1250</v>
      </c>
      <c r="I129" s="107"/>
      <c r="J129" s="56">
        <v>17.7</v>
      </c>
      <c r="K129" s="189">
        <v>0</v>
      </c>
      <c r="L129" s="145">
        <f t="shared" si="11"/>
        <v>0</v>
      </c>
    </row>
    <row r="130" spans="1:12" ht="15.75" thickBot="1" x14ac:dyDescent="0.3">
      <c r="A130" s="3"/>
      <c r="B130" s="128" t="s">
        <v>100</v>
      </c>
      <c r="C130" s="129"/>
      <c r="D130" s="129"/>
      <c r="E130" s="105">
        <v>1245</v>
      </c>
      <c r="F130" s="130">
        <v>2100037399</v>
      </c>
      <c r="G130" s="105">
        <v>250</v>
      </c>
      <c r="H130" s="106">
        <v>1250</v>
      </c>
      <c r="I130" s="107"/>
      <c r="J130" s="56">
        <v>17.7</v>
      </c>
      <c r="K130" s="198">
        <v>0</v>
      </c>
      <c r="L130" s="145">
        <f t="shared" si="11"/>
        <v>0</v>
      </c>
    </row>
    <row r="131" spans="1:12" ht="15.75" thickBot="1" x14ac:dyDescent="0.3">
      <c r="A131" s="3"/>
      <c r="B131" s="128" t="s">
        <v>101</v>
      </c>
      <c r="C131" s="129"/>
      <c r="D131" s="129"/>
      <c r="E131" s="105">
        <v>1243</v>
      </c>
      <c r="F131" s="130">
        <v>2100016330</v>
      </c>
      <c r="G131" s="105">
        <v>250</v>
      </c>
      <c r="H131" s="106">
        <v>1250</v>
      </c>
      <c r="I131" s="107"/>
      <c r="J131" s="56">
        <v>17.7</v>
      </c>
      <c r="K131" s="189">
        <v>0</v>
      </c>
      <c r="L131" s="145">
        <f t="shared" si="11"/>
        <v>0</v>
      </c>
    </row>
    <row r="132" spans="1:12" ht="15.75" thickBot="1" x14ac:dyDescent="0.3">
      <c r="A132" s="3"/>
      <c r="B132" s="128" t="s">
        <v>102</v>
      </c>
      <c r="C132" s="129"/>
      <c r="D132" s="129"/>
      <c r="E132" s="105">
        <v>1246</v>
      </c>
      <c r="F132" s="130">
        <v>2100016331</v>
      </c>
      <c r="G132" s="105">
        <v>250</v>
      </c>
      <c r="H132" s="106">
        <v>1250</v>
      </c>
      <c r="I132" s="107"/>
      <c r="J132" s="56">
        <v>17.7</v>
      </c>
      <c r="K132" s="198">
        <v>0</v>
      </c>
      <c r="L132" s="145">
        <f t="shared" si="11"/>
        <v>0</v>
      </c>
    </row>
    <row r="133" spans="1:12" ht="15.75" thickBot="1" x14ac:dyDescent="0.3">
      <c r="A133" s="3"/>
      <c r="B133" s="128" t="s">
        <v>103</v>
      </c>
      <c r="C133" s="129"/>
      <c r="D133" s="129"/>
      <c r="E133" s="105">
        <v>1213</v>
      </c>
      <c r="F133" s="130">
        <v>2100037398</v>
      </c>
      <c r="G133" s="105">
        <v>250</v>
      </c>
      <c r="H133" s="106">
        <v>1250</v>
      </c>
      <c r="I133" s="107"/>
      <c r="J133" s="56">
        <v>17.7</v>
      </c>
      <c r="K133" s="189">
        <v>0</v>
      </c>
      <c r="L133" s="145">
        <f t="shared" si="11"/>
        <v>0</v>
      </c>
    </row>
    <row r="134" spans="1:12" ht="15.75" thickBot="1" x14ac:dyDescent="0.3">
      <c r="A134" s="3"/>
      <c r="B134" s="128" t="s">
        <v>104</v>
      </c>
      <c r="C134" s="140"/>
      <c r="D134" s="140"/>
      <c r="E134" s="141">
        <v>1277</v>
      </c>
      <c r="F134" s="142">
        <v>2100037389</v>
      </c>
      <c r="G134" s="141">
        <v>250</v>
      </c>
      <c r="H134" s="143">
        <v>1250</v>
      </c>
      <c r="I134" s="144"/>
      <c r="J134" s="56">
        <v>17.7</v>
      </c>
      <c r="K134" s="198">
        <v>0</v>
      </c>
      <c r="L134" s="109">
        <f t="shared" si="11"/>
        <v>0</v>
      </c>
    </row>
    <row r="135" spans="1:12" ht="15.75" thickBot="1" x14ac:dyDescent="0.3">
      <c r="A135" s="3"/>
      <c r="B135" s="128" t="s">
        <v>105</v>
      </c>
      <c r="C135" s="140"/>
      <c r="D135" s="140"/>
      <c r="E135" s="141">
        <v>1275</v>
      </c>
      <c r="F135" s="142">
        <v>2100016312</v>
      </c>
      <c r="G135" s="141">
        <v>250</v>
      </c>
      <c r="H135" s="143">
        <v>1250</v>
      </c>
      <c r="I135" s="144"/>
      <c r="J135" s="56">
        <v>17.7</v>
      </c>
      <c r="K135" s="189">
        <v>0</v>
      </c>
      <c r="L135" s="109">
        <f t="shared" si="11"/>
        <v>0</v>
      </c>
    </row>
    <row r="136" spans="1:12" ht="15.75" thickBot="1" x14ac:dyDescent="0.3">
      <c r="A136" s="3"/>
      <c r="B136" s="128" t="s">
        <v>106</v>
      </c>
      <c r="C136" s="140"/>
      <c r="D136" s="140"/>
      <c r="E136" s="141">
        <v>1273</v>
      </c>
      <c r="F136" s="142">
        <v>2100037400</v>
      </c>
      <c r="G136" s="141">
        <v>250</v>
      </c>
      <c r="H136" s="143">
        <v>1250</v>
      </c>
      <c r="I136" s="144"/>
      <c r="J136" s="56">
        <v>17.7</v>
      </c>
      <c r="K136" s="198">
        <v>0</v>
      </c>
      <c r="L136" s="109">
        <f t="shared" si="11"/>
        <v>0</v>
      </c>
    </row>
    <row r="137" spans="1:12" ht="15.75" thickBot="1" x14ac:dyDescent="0.3">
      <c r="A137" s="3"/>
      <c r="B137" s="131" t="s">
        <v>107</v>
      </c>
      <c r="C137" s="132"/>
      <c r="D137" s="132"/>
      <c r="E137" s="61">
        <v>1228</v>
      </c>
      <c r="F137" s="133">
        <v>2100037397</v>
      </c>
      <c r="G137" s="61">
        <v>250</v>
      </c>
      <c r="H137" s="62">
        <v>1250</v>
      </c>
      <c r="I137" s="63"/>
      <c r="J137" s="56">
        <v>17.7</v>
      </c>
      <c r="K137" s="189">
        <v>0</v>
      </c>
      <c r="L137" s="65">
        <f>(I137*J137)*0.25</f>
        <v>0</v>
      </c>
    </row>
    <row r="138" spans="1:12" x14ac:dyDescent="0.25">
      <c r="A138" s="3"/>
      <c r="B138" s="66"/>
      <c r="C138" s="125"/>
      <c r="D138" s="125"/>
      <c r="E138" s="77"/>
      <c r="F138" s="77"/>
      <c r="G138" s="77"/>
      <c r="H138" s="78"/>
      <c r="I138" s="79"/>
      <c r="J138" s="80"/>
      <c r="K138" s="80"/>
      <c r="L138" s="81"/>
    </row>
    <row r="139" spans="1:12" ht="15.75" thickBot="1" x14ac:dyDescent="0.3">
      <c r="A139" s="3"/>
      <c r="B139" s="66"/>
      <c r="C139" s="125"/>
      <c r="D139" s="175" t="s">
        <v>108</v>
      </c>
      <c r="E139" s="176"/>
      <c r="F139" s="176"/>
      <c r="G139" s="176"/>
      <c r="H139" s="177"/>
      <c r="I139" s="79"/>
      <c r="J139" s="80"/>
      <c r="K139" s="80"/>
      <c r="L139" s="81"/>
    </row>
    <row r="140" spans="1:12" ht="15.75" thickBot="1" x14ac:dyDescent="0.3">
      <c r="A140" s="3"/>
      <c r="B140" s="118" t="s">
        <v>109</v>
      </c>
      <c r="C140" s="127"/>
      <c r="D140" s="127"/>
      <c r="E140" s="53">
        <v>1227</v>
      </c>
      <c r="F140" s="134">
        <v>2100016319</v>
      </c>
      <c r="G140" s="53">
        <v>250</v>
      </c>
      <c r="H140" s="54">
        <v>1250</v>
      </c>
      <c r="I140" s="55"/>
      <c r="J140" s="56">
        <v>20.48</v>
      </c>
      <c r="K140" s="189">
        <v>0</v>
      </c>
      <c r="L140" s="57">
        <f>(I140*J140)*0.25</f>
        <v>0</v>
      </c>
    </row>
    <row r="141" spans="1:12" ht="15.75" thickBot="1" x14ac:dyDescent="0.3">
      <c r="A141" s="3"/>
      <c r="B141" s="128" t="s">
        <v>110</v>
      </c>
      <c r="C141" s="129"/>
      <c r="D141" s="129"/>
      <c r="E141" s="105">
        <v>1247</v>
      </c>
      <c r="F141" s="130">
        <v>2100041379</v>
      </c>
      <c r="G141" s="105">
        <v>250</v>
      </c>
      <c r="H141" s="106">
        <v>1250</v>
      </c>
      <c r="I141" s="107"/>
      <c r="J141" s="56">
        <v>20.48</v>
      </c>
      <c r="K141" s="198">
        <v>0</v>
      </c>
      <c r="L141" s="145">
        <f t="shared" ref="L141:L151" si="12">(I141*J141)*0.25</f>
        <v>0</v>
      </c>
    </row>
    <row r="142" spans="1:12" ht="15.75" thickBot="1" x14ac:dyDescent="0.3">
      <c r="A142" s="3"/>
      <c r="B142" s="128" t="s">
        <v>111</v>
      </c>
      <c r="C142" s="129"/>
      <c r="D142" s="129"/>
      <c r="E142" s="105">
        <v>1257</v>
      </c>
      <c r="F142" s="130">
        <v>2100037394</v>
      </c>
      <c r="G142" s="105">
        <v>250</v>
      </c>
      <c r="H142" s="106">
        <v>1250</v>
      </c>
      <c r="I142" s="107"/>
      <c r="J142" s="56">
        <v>20.48</v>
      </c>
      <c r="K142" s="189">
        <v>0</v>
      </c>
      <c r="L142" s="145">
        <f t="shared" si="12"/>
        <v>0</v>
      </c>
    </row>
    <row r="143" spans="1:12" ht="15.75" thickBot="1" x14ac:dyDescent="0.3">
      <c r="A143" s="3"/>
      <c r="B143" s="128" t="s">
        <v>112</v>
      </c>
      <c r="C143" s="129"/>
      <c r="D143" s="129"/>
      <c r="E143" s="105">
        <v>1217</v>
      </c>
      <c r="F143" s="130">
        <v>2100016327</v>
      </c>
      <c r="G143" s="105">
        <v>250</v>
      </c>
      <c r="H143" s="106">
        <v>1250</v>
      </c>
      <c r="I143" s="107"/>
      <c r="J143" s="56">
        <v>20.48</v>
      </c>
      <c r="K143" s="198">
        <v>0</v>
      </c>
      <c r="L143" s="145">
        <f t="shared" si="12"/>
        <v>0</v>
      </c>
    </row>
    <row r="144" spans="1:12" ht="15.75" thickBot="1" x14ac:dyDescent="0.3">
      <c r="A144" s="3"/>
      <c r="B144" s="128" t="s">
        <v>113</v>
      </c>
      <c r="C144" s="129"/>
      <c r="D144" s="129"/>
      <c r="E144" s="105">
        <v>1291</v>
      </c>
      <c r="F144" s="130">
        <v>2100041380</v>
      </c>
      <c r="G144" s="105">
        <v>250</v>
      </c>
      <c r="H144" s="106">
        <v>1250</v>
      </c>
      <c r="I144" s="107"/>
      <c r="J144" s="56">
        <v>20.48</v>
      </c>
      <c r="K144" s="189">
        <v>0</v>
      </c>
      <c r="L144" s="145">
        <f t="shared" si="12"/>
        <v>0</v>
      </c>
    </row>
    <row r="145" spans="1:12" ht="15.75" thickBot="1" x14ac:dyDescent="0.3">
      <c r="A145" s="3"/>
      <c r="B145" s="128" t="s">
        <v>114</v>
      </c>
      <c r="C145" s="129"/>
      <c r="D145" s="129"/>
      <c r="E145" s="105">
        <v>1292</v>
      </c>
      <c r="F145" s="130">
        <v>2100041378</v>
      </c>
      <c r="G145" s="105">
        <v>250</v>
      </c>
      <c r="H145" s="106">
        <v>1250</v>
      </c>
      <c r="I145" s="107"/>
      <c r="J145" s="56">
        <v>20.48</v>
      </c>
      <c r="K145" s="198">
        <v>0</v>
      </c>
      <c r="L145" s="145">
        <f t="shared" si="12"/>
        <v>0</v>
      </c>
    </row>
    <row r="146" spans="1:12" ht="15.75" thickBot="1" x14ac:dyDescent="0.3">
      <c r="A146" s="3"/>
      <c r="B146" s="128" t="s">
        <v>115</v>
      </c>
      <c r="C146" s="129"/>
      <c r="D146" s="129"/>
      <c r="E146" s="105">
        <v>1293</v>
      </c>
      <c r="F146" s="130">
        <v>2100016335</v>
      </c>
      <c r="G146" s="105">
        <v>250</v>
      </c>
      <c r="H146" s="106">
        <v>1250</v>
      </c>
      <c r="I146" s="107"/>
      <c r="J146" s="56">
        <v>20.48</v>
      </c>
      <c r="K146" s="189">
        <v>0</v>
      </c>
      <c r="L146" s="145">
        <f t="shared" si="12"/>
        <v>0</v>
      </c>
    </row>
    <row r="147" spans="1:12" ht="15.75" thickBot="1" x14ac:dyDescent="0.3">
      <c r="A147" s="3"/>
      <c r="B147" s="128" t="s">
        <v>116</v>
      </c>
      <c r="C147" s="129"/>
      <c r="D147" s="129"/>
      <c r="E147" s="105">
        <v>1763</v>
      </c>
      <c r="F147" s="130">
        <v>2100016328</v>
      </c>
      <c r="G147" s="105">
        <v>250</v>
      </c>
      <c r="H147" s="106">
        <v>1250</v>
      </c>
      <c r="I147" s="107"/>
      <c r="J147" s="56">
        <v>20.48</v>
      </c>
      <c r="K147" s="198">
        <v>0</v>
      </c>
      <c r="L147" s="145">
        <f t="shared" si="12"/>
        <v>0</v>
      </c>
    </row>
    <row r="148" spans="1:12" ht="15.75" thickBot="1" x14ac:dyDescent="0.3">
      <c r="A148" s="3"/>
      <c r="B148" s="128" t="s">
        <v>117</v>
      </c>
      <c r="C148" s="129"/>
      <c r="D148" s="129"/>
      <c r="E148" s="105">
        <v>1218</v>
      </c>
      <c r="F148" s="130">
        <v>2100037391</v>
      </c>
      <c r="G148" s="105">
        <v>250</v>
      </c>
      <c r="H148" s="106">
        <v>1250</v>
      </c>
      <c r="I148" s="107"/>
      <c r="J148" s="56">
        <v>20.48</v>
      </c>
      <c r="K148" s="189">
        <v>0</v>
      </c>
      <c r="L148" s="145">
        <f t="shared" si="12"/>
        <v>0</v>
      </c>
    </row>
    <row r="149" spans="1:12" ht="15.75" thickBot="1" x14ac:dyDescent="0.3">
      <c r="A149" s="3"/>
      <c r="B149" s="128" t="s">
        <v>118</v>
      </c>
      <c r="C149" s="129"/>
      <c r="D149" s="129"/>
      <c r="E149" s="105">
        <v>1219</v>
      </c>
      <c r="F149" s="130">
        <v>2100041376</v>
      </c>
      <c r="G149" s="105">
        <v>250</v>
      </c>
      <c r="H149" s="106">
        <v>1250</v>
      </c>
      <c r="I149" s="107"/>
      <c r="J149" s="56">
        <v>20.48</v>
      </c>
      <c r="K149" s="198">
        <v>0</v>
      </c>
      <c r="L149" s="145">
        <f t="shared" si="12"/>
        <v>0</v>
      </c>
    </row>
    <row r="150" spans="1:12" ht="15.75" thickBot="1" x14ac:dyDescent="0.3">
      <c r="A150" s="3"/>
      <c r="B150" s="128" t="s">
        <v>119</v>
      </c>
      <c r="C150" s="129"/>
      <c r="D150" s="129"/>
      <c r="E150" s="105">
        <v>1220</v>
      </c>
      <c r="F150" s="130">
        <v>2100041381</v>
      </c>
      <c r="G150" s="105">
        <v>250</v>
      </c>
      <c r="H150" s="106">
        <v>1250</v>
      </c>
      <c r="I150" s="107"/>
      <c r="J150" s="56">
        <v>20.48</v>
      </c>
      <c r="K150" s="189">
        <v>0</v>
      </c>
      <c r="L150" s="145">
        <f t="shared" si="12"/>
        <v>0</v>
      </c>
    </row>
    <row r="151" spans="1:12" ht="15.75" thickBot="1" x14ac:dyDescent="0.3">
      <c r="A151" s="3"/>
      <c r="B151" s="128" t="s">
        <v>120</v>
      </c>
      <c r="C151" s="140"/>
      <c r="D151" s="140"/>
      <c r="E151" s="141">
        <v>1271</v>
      </c>
      <c r="F151" s="142">
        <v>2100037395</v>
      </c>
      <c r="G151" s="141">
        <v>250</v>
      </c>
      <c r="H151" s="143">
        <v>1250</v>
      </c>
      <c r="I151" s="144"/>
      <c r="J151" s="56">
        <v>20.48</v>
      </c>
      <c r="K151" s="198">
        <v>0</v>
      </c>
      <c r="L151" s="109">
        <f t="shared" si="12"/>
        <v>0</v>
      </c>
    </row>
    <row r="152" spans="1:12" ht="15.75" thickBot="1" x14ac:dyDescent="0.3">
      <c r="A152" s="3"/>
      <c r="B152" s="131" t="s">
        <v>121</v>
      </c>
      <c r="C152" s="132"/>
      <c r="D152" s="132"/>
      <c r="E152" s="61">
        <v>1224</v>
      </c>
      <c r="F152" s="133">
        <v>2100016336</v>
      </c>
      <c r="G152" s="61">
        <v>250</v>
      </c>
      <c r="H152" s="62">
        <v>1250</v>
      </c>
      <c r="I152" s="63"/>
      <c r="J152" s="56">
        <v>20.48</v>
      </c>
      <c r="K152" s="189">
        <v>0</v>
      </c>
      <c r="L152" s="65">
        <f>(I152*J152)*0.25</f>
        <v>0</v>
      </c>
    </row>
    <row r="153" spans="1:12" x14ac:dyDescent="0.25">
      <c r="A153" s="3"/>
      <c r="B153" s="66"/>
      <c r="C153" s="125"/>
      <c r="D153" s="125"/>
      <c r="E153" s="77"/>
      <c r="F153" s="77"/>
      <c r="G153" s="77"/>
      <c r="H153" s="78"/>
      <c r="I153" s="79"/>
      <c r="J153" s="126"/>
      <c r="K153" s="126"/>
      <c r="L153" s="81"/>
    </row>
    <row r="154" spans="1:12" ht="15.75" thickBot="1" x14ac:dyDescent="0.3">
      <c r="A154" s="3"/>
      <c r="B154" s="66"/>
      <c r="C154" s="125"/>
      <c r="D154" s="175" t="s">
        <v>122</v>
      </c>
      <c r="E154" s="176"/>
      <c r="F154" s="176"/>
      <c r="G154" s="176"/>
      <c r="H154" s="177"/>
      <c r="I154" s="179"/>
      <c r="J154" s="126"/>
      <c r="K154" s="126"/>
      <c r="L154" s="81"/>
    </row>
    <row r="155" spans="1:12" ht="15.75" thickBot="1" x14ac:dyDescent="0.3">
      <c r="A155" s="3"/>
      <c r="B155" s="118" t="s">
        <v>123</v>
      </c>
      <c r="C155" s="127"/>
      <c r="D155" s="127"/>
      <c r="E155" s="53">
        <v>2636</v>
      </c>
      <c r="F155" s="134">
        <v>2100016382</v>
      </c>
      <c r="G155" s="53">
        <v>250</v>
      </c>
      <c r="H155" s="54">
        <v>1000</v>
      </c>
      <c r="I155" s="55"/>
      <c r="J155" s="56">
        <v>23.16</v>
      </c>
      <c r="K155" s="189">
        <v>0</v>
      </c>
      <c r="L155" s="57">
        <f>(I155*J155)*0.25</f>
        <v>0</v>
      </c>
    </row>
    <row r="156" spans="1:12" ht="15.75" thickBot="1" x14ac:dyDescent="0.3">
      <c r="A156" s="3"/>
      <c r="B156" s="128" t="s">
        <v>124</v>
      </c>
      <c r="C156" s="129"/>
      <c r="D156" s="129"/>
      <c r="E156" s="105">
        <v>2634</v>
      </c>
      <c r="F156" s="130">
        <v>2100016388</v>
      </c>
      <c r="G156" s="105">
        <v>250</v>
      </c>
      <c r="H156" s="106">
        <v>1000</v>
      </c>
      <c r="I156" s="107"/>
      <c r="J156" s="56">
        <v>23.16</v>
      </c>
      <c r="K156" s="198">
        <v>0</v>
      </c>
      <c r="L156" s="145">
        <f t="shared" ref="L156:L176" si="13">(I156*J156)*0.25</f>
        <v>0</v>
      </c>
    </row>
    <row r="157" spans="1:12" ht="15.75" thickBot="1" x14ac:dyDescent="0.3">
      <c r="A157" s="3"/>
      <c r="B157" s="128" t="s">
        <v>125</v>
      </c>
      <c r="C157" s="129"/>
      <c r="D157" s="129"/>
      <c r="E157" s="105">
        <v>2633</v>
      </c>
      <c r="F157" s="130">
        <v>2100016394</v>
      </c>
      <c r="G157" s="105">
        <v>250</v>
      </c>
      <c r="H157" s="106">
        <v>1000</v>
      </c>
      <c r="I157" s="107"/>
      <c r="J157" s="56">
        <v>23.16</v>
      </c>
      <c r="K157" s="189">
        <v>0</v>
      </c>
      <c r="L157" s="145">
        <f t="shared" si="13"/>
        <v>0</v>
      </c>
    </row>
    <row r="158" spans="1:12" ht="15.75" thickBot="1" x14ac:dyDescent="0.3">
      <c r="A158" s="3"/>
      <c r="B158" s="128" t="s">
        <v>126</v>
      </c>
      <c r="C158" s="129"/>
      <c r="D158" s="129"/>
      <c r="E158" s="105">
        <v>2635</v>
      </c>
      <c r="F158" s="130">
        <v>2100016405</v>
      </c>
      <c r="G158" s="105">
        <v>250</v>
      </c>
      <c r="H158" s="106">
        <v>1000</v>
      </c>
      <c r="I158" s="107"/>
      <c r="J158" s="56">
        <v>23.16</v>
      </c>
      <c r="K158" s="198">
        <v>0</v>
      </c>
      <c r="L158" s="145">
        <f t="shared" si="13"/>
        <v>0</v>
      </c>
    </row>
    <row r="159" spans="1:12" ht="15.75" thickBot="1" x14ac:dyDescent="0.3">
      <c r="A159" s="3"/>
      <c r="B159" s="128" t="s">
        <v>127</v>
      </c>
      <c r="C159" s="129"/>
      <c r="D159" s="129"/>
      <c r="E159" s="105">
        <v>1104</v>
      </c>
      <c r="F159" s="130">
        <v>2100016398</v>
      </c>
      <c r="G159" s="105">
        <v>250</v>
      </c>
      <c r="H159" s="106">
        <v>1000</v>
      </c>
      <c r="I159" s="107"/>
      <c r="J159" s="56">
        <v>23.16</v>
      </c>
      <c r="K159" s="189">
        <v>0</v>
      </c>
      <c r="L159" s="145">
        <f>(I159*J159)*0.25</f>
        <v>0</v>
      </c>
    </row>
    <row r="160" spans="1:12" ht="15.75" thickBot="1" x14ac:dyDescent="0.3">
      <c r="A160" s="3"/>
      <c r="B160" s="128" t="s">
        <v>128</v>
      </c>
      <c r="C160" s="129"/>
      <c r="D160" s="129"/>
      <c r="E160" s="105">
        <v>1041</v>
      </c>
      <c r="F160" s="130">
        <v>2100016413</v>
      </c>
      <c r="G160" s="105">
        <v>250</v>
      </c>
      <c r="H160" s="106">
        <v>1000</v>
      </c>
      <c r="I160" s="107"/>
      <c r="J160" s="56">
        <v>23.16</v>
      </c>
      <c r="K160" s="198">
        <v>0</v>
      </c>
      <c r="L160" s="145">
        <f t="shared" si="13"/>
        <v>0</v>
      </c>
    </row>
    <row r="161" spans="1:12" ht="15.75" thickBot="1" x14ac:dyDescent="0.3">
      <c r="A161" s="3"/>
      <c r="B161" s="128" t="s">
        <v>129</v>
      </c>
      <c r="C161" s="129"/>
      <c r="D161" s="129"/>
      <c r="E161" s="105">
        <v>1040</v>
      </c>
      <c r="F161" s="130">
        <v>2100037406</v>
      </c>
      <c r="G161" s="105">
        <v>250</v>
      </c>
      <c r="H161" s="106">
        <v>1000</v>
      </c>
      <c r="I161" s="107"/>
      <c r="J161" s="56">
        <v>23.16</v>
      </c>
      <c r="K161" s="189">
        <v>0</v>
      </c>
      <c r="L161" s="145">
        <f t="shared" si="13"/>
        <v>0</v>
      </c>
    </row>
    <row r="162" spans="1:12" ht="15.75" thickBot="1" x14ac:dyDescent="0.3">
      <c r="A162" s="3"/>
      <c r="B162" s="128" t="s">
        <v>130</v>
      </c>
      <c r="C162" s="129"/>
      <c r="D162" s="129"/>
      <c r="E162" s="105">
        <v>1042</v>
      </c>
      <c r="F162" s="130">
        <v>2100037405</v>
      </c>
      <c r="G162" s="105">
        <v>250</v>
      </c>
      <c r="H162" s="106">
        <v>1000</v>
      </c>
      <c r="I162" s="107"/>
      <c r="J162" s="56">
        <v>23.16</v>
      </c>
      <c r="K162" s="198">
        <v>0</v>
      </c>
      <c r="L162" s="145">
        <f t="shared" si="13"/>
        <v>0</v>
      </c>
    </row>
    <row r="163" spans="1:12" ht="15.75" thickBot="1" x14ac:dyDescent="0.3">
      <c r="A163" s="3"/>
      <c r="B163" s="128" t="s">
        <v>131</v>
      </c>
      <c r="C163" s="129"/>
      <c r="D163" s="129"/>
      <c r="E163" s="105">
        <v>1103</v>
      </c>
      <c r="F163" s="130">
        <v>2100016386</v>
      </c>
      <c r="G163" s="105">
        <v>250</v>
      </c>
      <c r="H163" s="106">
        <v>1000</v>
      </c>
      <c r="I163" s="107"/>
      <c r="J163" s="56">
        <v>23.16</v>
      </c>
      <c r="K163" s="189">
        <v>0</v>
      </c>
      <c r="L163" s="145">
        <f t="shared" si="13"/>
        <v>0</v>
      </c>
    </row>
    <row r="164" spans="1:12" ht="15.75" thickBot="1" x14ac:dyDescent="0.3">
      <c r="A164" s="3"/>
      <c r="B164" s="128" t="s">
        <v>132</v>
      </c>
      <c r="C164" s="129"/>
      <c r="D164" s="129"/>
      <c r="E164" s="105">
        <v>1023</v>
      </c>
      <c r="F164" s="130">
        <v>2100016383</v>
      </c>
      <c r="G164" s="105">
        <v>250</v>
      </c>
      <c r="H164" s="106">
        <v>1000</v>
      </c>
      <c r="I164" s="107"/>
      <c r="J164" s="56">
        <v>23.16</v>
      </c>
      <c r="K164" s="198">
        <v>0</v>
      </c>
      <c r="L164" s="145">
        <f t="shared" si="13"/>
        <v>0</v>
      </c>
    </row>
    <row r="165" spans="1:12" ht="15.75" thickBot="1" x14ac:dyDescent="0.3">
      <c r="A165" s="3"/>
      <c r="B165" s="128" t="s">
        <v>133</v>
      </c>
      <c r="C165" s="129"/>
      <c r="D165" s="129"/>
      <c r="E165" s="105">
        <v>1043</v>
      </c>
      <c r="F165" s="130">
        <v>2100037401</v>
      </c>
      <c r="G165" s="105">
        <v>250</v>
      </c>
      <c r="H165" s="106">
        <v>1000</v>
      </c>
      <c r="I165" s="107"/>
      <c r="J165" s="56">
        <v>23.16</v>
      </c>
      <c r="K165" s="189">
        <v>0</v>
      </c>
      <c r="L165" s="145">
        <f t="shared" si="13"/>
        <v>0</v>
      </c>
    </row>
    <row r="166" spans="1:12" ht="15.75" thickBot="1" x14ac:dyDescent="0.3">
      <c r="A166" s="3"/>
      <c r="B166" s="128" t="s">
        <v>134</v>
      </c>
      <c r="C166" s="129"/>
      <c r="D166" s="129"/>
      <c r="E166" s="105">
        <v>1105</v>
      </c>
      <c r="F166" s="130">
        <v>2100041384</v>
      </c>
      <c r="G166" s="105">
        <v>250</v>
      </c>
      <c r="H166" s="106">
        <v>1000</v>
      </c>
      <c r="I166" s="107"/>
      <c r="J166" s="56">
        <v>23.16</v>
      </c>
      <c r="K166" s="198">
        <v>0</v>
      </c>
      <c r="L166" s="145">
        <f t="shared" si="13"/>
        <v>0</v>
      </c>
    </row>
    <row r="167" spans="1:12" ht="15.75" thickBot="1" x14ac:dyDescent="0.3">
      <c r="A167" s="3"/>
      <c r="B167" s="128" t="s">
        <v>135</v>
      </c>
      <c r="C167" s="129"/>
      <c r="D167" s="129"/>
      <c r="E167" s="105">
        <v>1107</v>
      </c>
      <c r="F167" s="130">
        <v>2100016404</v>
      </c>
      <c r="G167" s="105">
        <v>250</v>
      </c>
      <c r="H167" s="106">
        <v>1000</v>
      </c>
      <c r="I167" s="107"/>
      <c r="J167" s="56">
        <v>23.16</v>
      </c>
      <c r="K167" s="189">
        <v>0</v>
      </c>
      <c r="L167" s="145">
        <f t="shared" si="13"/>
        <v>0</v>
      </c>
    </row>
    <row r="168" spans="1:12" ht="15.75" thickBot="1" x14ac:dyDescent="0.3">
      <c r="A168" s="3"/>
      <c r="B168" s="128" t="s">
        <v>136</v>
      </c>
      <c r="C168" s="129"/>
      <c r="D168" s="129"/>
      <c r="E168" s="105">
        <v>1101</v>
      </c>
      <c r="F168" s="130">
        <v>2100016379</v>
      </c>
      <c r="G168" s="105">
        <v>250</v>
      </c>
      <c r="H168" s="106">
        <v>1000</v>
      </c>
      <c r="I168" s="107"/>
      <c r="J168" s="56">
        <v>23.16</v>
      </c>
      <c r="K168" s="198">
        <v>0</v>
      </c>
      <c r="L168" s="145">
        <f t="shared" si="13"/>
        <v>0</v>
      </c>
    </row>
    <row r="169" spans="1:12" ht="15.75" thickBot="1" x14ac:dyDescent="0.3">
      <c r="A169" s="3"/>
      <c r="B169" s="128" t="s">
        <v>137</v>
      </c>
      <c r="C169" s="129"/>
      <c r="D169" s="129"/>
      <c r="E169" s="105">
        <v>1102</v>
      </c>
      <c r="F169" s="130">
        <v>2100016381</v>
      </c>
      <c r="G169" s="105">
        <v>250</v>
      </c>
      <c r="H169" s="106">
        <v>1000</v>
      </c>
      <c r="I169" s="107"/>
      <c r="J169" s="56">
        <v>23.16</v>
      </c>
      <c r="K169" s="189">
        <v>0</v>
      </c>
      <c r="L169" s="145">
        <f t="shared" si="13"/>
        <v>0</v>
      </c>
    </row>
    <row r="170" spans="1:12" ht="15.75" thickBot="1" x14ac:dyDescent="0.3">
      <c r="A170" s="3"/>
      <c r="B170" s="128" t="s">
        <v>138</v>
      </c>
      <c r="C170" s="129"/>
      <c r="D170" s="129"/>
      <c r="E170" s="105">
        <v>1050</v>
      </c>
      <c r="F170" s="130">
        <v>2100016395</v>
      </c>
      <c r="G170" s="105">
        <v>250</v>
      </c>
      <c r="H170" s="106">
        <v>1000</v>
      </c>
      <c r="I170" s="107"/>
      <c r="J170" s="56">
        <v>23.16</v>
      </c>
      <c r="K170" s="198">
        <v>0</v>
      </c>
      <c r="L170" s="145">
        <f t="shared" si="13"/>
        <v>0</v>
      </c>
    </row>
    <row r="171" spans="1:12" ht="15.75" thickBot="1" x14ac:dyDescent="0.3">
      <c r="A171" s="3"/>
      <c r="B171" s="128" t="s">
        <v>139</v>
      </c>
      <c r="C171" s="129"/>
      <c r="D171" s="129"/>
      <c r="E171" s="105">
        <v>1049</v>
      </c>
      <c r="F171" s="130">
        <v>2100037404</v>
      </c>
      <c r="G171" s="105">
        <v>250</v>
      </c>
      <c r="H171" s="106">
        <v>1000</v>
      </c>
      <c r="I171" s="107"/>
      <c r="J171" s="56">
        <v>23.16</v>
      </c>
      <c r="K171" s="189">
        <v>0</v>
      </c>
      <c r="L171" s="145">
        <f t="shared" si="13"/>
        <v>0</v>
      </c>
    </row>
    <row r="172" spans="1:12" ht="15.75" thickBot="1" x14ac:dyDescent="0.3">
      <c r="A172" s="3"/>
      <c r="B172" s="128" t="s">
        <v>140</v>
      </c>
      <c r="C172" s="129"/>
      <c r="D172" s="129"/>
      <c r="E172" s="105">
        <v>1051</v>
      </c>
      <c r="F172" s="130">
        <v>2100016403</v>
      </c>
      <c r="G172" s="105">
        <v>250</v>
      </c>
      <c r="H172" s="106">
        <v>1000</v>
      </c>
      <c r="I172" s="107"/>
      <c r="J172" s="56">
        <v>23.16</v>
      </c>
      <c r="K172" s="198">
        <v>0</v>
      </c>
      <c r="L172" s="145">
        <f t="shared" si="13"/>
        <v>0</v>
      </c>
    </row>
    <row r="173" spans="1:12" ht="15.75" thickBot="1" x14ac:dyDescent="0.3">
      <c r="A173" s="3"/>
      <c r="B173" s="128" t="s">
        <v>141</v>
      </c>
      <c r="C173" s="129"/>
      <c r="D173" s="129"/>
      <c r="E173" s="105">
        <v>1106</v>
      </c>
      <c r="F173" s="130">
        <v>2100016392</v>
      </c>
      <c r="G173" s="105">
        <v>250</v>
      </c>
      <c r="H173" s="106">
        <v>1000</v>
      </c>
      <c r="I173" s="107"/>
      <c r="J173" s="56">
        <v>23.16</v>
      </c>
      <c r="K173" s="189">
        <v>0</v>
      </c>
      <c r="L173" s="145">
        <f t="shared" si="13"/>
        <v>0</v>
      </c>
    </row>
    <row r="174" spans="1:12" ht="15.75" thickBot="1" x14ac:dyDescent="0.3">
      <c r="A174" s="3"/>
      <c r="B174" s="128" t="s">
        <v>142</v>
      </c>
      <c r="C174" s="140"/>
      <c r="D174" s="140"/>
      <c r="E174" s="141">
        <v>1013</v>
      </c>
      <c r="F174" s="142">
        <v>2100016389</v>
      </c>
      <c r="G174" s="141">
        <v>250</v>
      </c>
      <c r="H174" s="143">
        <v>1000</v>
      </c>
      <c r="I174" s="144"/>
      <c r="J174" s="56">
        <v>23.16</v>
      </c>
      <c r="K174" s="198">
        <v>0</v>
      </c>
      <c r="L174" s="109">
        <f t="shared" si="13"/>
        <v>0</v>
      </c>
    </row>
    <row r="175" spans="1:12" ht="15.75" thickBot="1" x14ac:dyDescent="0.3">
      <c r="A175" s="3"/>
      <c r="B175" s="128" t="s">
        <v>143</v>
      </c>
      <c r="C175" s="140"/>
      <c r="D175" s="140"/>
      <c r="E175" s="141">
        <v>1011</v>
      </c>
      <c r="F175" s="142">
        <v>2100037403</v>
      </c>
      <c r="G175" s="141">
        <v>250</v>
      </c>
      <c r="H175" s="143">
        <v>1000</v>
      </c>
      <c r="I175" s="144"/>
      <c r="J175" s="56">
        <v>23.16</v>
      </c>
      <c r="K175" s="189">
        <v>0</v>
      </c>
      <c r="L175" s="109">
        <f t="shared" si="13"/>
        <v>0</v>
      </c>
    </row>
    <row r="176" spans="1:12" ht="15.75" thickBot="1" x14ac:dyDescent="0.3">
      <c r="A176" s="3"/>
      <c r="B176" s="128" t="s">
        <v>144</v>
      </c>
      <c r="C176" s="140"/>
      <c r="D176" s="140"/>
      <c r="E176" s="141">
        <v>1009</v>
      </c>
      <c r="F176" s="142">
        <v>2100037412</v>
      </c>
      <c r="G176" s="141">
        <v>250</v>
      </c>
      <c r="H176" s="143">
        <v>1000</v>
      </c>
      <c r="I176" s="144"/>
      <c r="J176" s="56">
        <v>23.16</v>
      </c>
      <c r="K176" s="198">
        <v>0</v>
      </c>
      <c r="L176" s="109">
        <f t="shared" si="13"/>
        <v>0</v>
      </c>
    </row>
    <row r="177" spans="1:12" ht="15.75" thickBot="1" x14ac:dyDescent="0.3">
      <c r="A177" s="3"/>
      <c r="B177" s="131" t="s">
        <v>145</v>
      </c>
      <c r="C177" s="132"/>
      <c r="D177" s="132"/>
      <c r="E177" s="61">
        <v>1120</v>
      </c>
      <c r="F177" s="133">
        <v>2100037408</v>
      </c>
      <c r="G177" s="61">
        <v>250</v>
      </c>
      <c r="H177" s="62">
        <v>1000</v>
      </c>
      <c r="I177" s="63"/>
      <c r="J177" s="56">
        <v>23.16</v>
      </c>
      <c r="K177" s="189">
        <v>0</v>
      </c>
      <c r="L177" s="65">
        <f>(I177*J177)*0.25</f>
        <v>0</v>
      </c>
    </row>
    <row r="178" spans="1:12" x14ac:dyDescent="0.25">
      <c r="A178" s="3"/>
      <c r="B178" s="66"/>
      <c r="C178" s="125"/>
      <c r="D178" s="125"/>
      <c r="E178" s="77"/>
      <c r="F178" s="77"/>
      <c r="G178" s="77"/>
      <c r="H178" s="78"/>
      <c r="I178" s="79"/>
      <c r="J178" s="80"/>
      <c r="K178" s="80"/>
      <c r="L178" s="81"/>
    </row>
    <row r="179" spans="1:12" ht="15.75" thickBot="1" x14ac:dyDescent="0.3">
      <c r="A179" s="3"/>
      <c r="B179" s="66"/>
      <c r="C179" s="125"/>
      <c r="D179" s="175" t="s">
        <v>146</v>
      </c>
      <c r="E179" s="176"/>
      <c r="F179" s="176"/>
      <c r="G179" s="176"/>
      <c r="H179" s="177"/>
      <c r="I179" s="79"/>
      <c r="J179" s="80"/>
      <c r="K179" s="80"/>
      <c r="L179" s="81"/>
    </row>
    <row r="180" spans="1:12" ht="15.75" thickBot="1" x14ac:dyDescent="0.3">
      <c r="A180" s="3"/>
      <c r="B180" s="118" t="s">
        <v>147</v>
      </c>
      <c r="C180" s="127"/>
      <c r="D180" s="127"/>
      <c r="E180" s="53">
        <v>1004</v>
      </c>
      <c r="F180" s="134">
        <v>2100016391</v>
      </c>
      <c r="G180" s="53">
        <v>250</v>
      </c>
      <c r="H180" s="54">
        <v>1000</v>
      </c>
      <c r="I180" s="55"/>
      <c r="J180" s="56">
        <v>27.26</v>
      </c>
      <c r="K180" s="189">
        <v>0</v>
      </c>
      <c r="L180" s="57">
        <f>(I180*J180)*0.25</f>
        <v>0</v>
      </c>
    </row>
    <row r="181" spans="1:12" ht="15.75" thickBot="1" x14ac:dyDescent="0.3">
      <c r="A181" s="3"/>
      <c r="B181" s="128" t="s">
        <v>148</v>
      </c>
      <c r="C181" s="129"/>
      <c r="D181" s="129"/>
      <c r="E181" s="105">
        <v>1052</v>
      </c>
      <c r="F181" s="130">
        <v>2100016397</v>
      </c>
      <c r="G181" s="105">
        <v>250</v>
      </c>
      <c r="H181" s="106">
        <v>1000</v>
      </c>
      <c r="I181" s="107"/>
      <c r="J181" s="56">
        <v>27.26</v>
      </c>
      <c r="K181" s="198">
        <v>0</v>
      </c>
      <c r="L181" s="145">
        <f t="shared" ref="L181:L191" si="14">(I181*J181)*0.25</f>
        <v>0</v>
      </c>
    </row>
    <row r="182" spans="1:12" ht="15.75" thickBot="1" x14ac:dyDescent="0.3">
      <c r="A182" s="3"/>
      <c r="B182" s="128" t="s">
        <v>149</v>
      </c>
      <c r="C182" s="129"/>
      <c r="D182" s="129"/>
      <c r="E182" s="105">
        <v>1053</v>
      </c>
      <c r="F182" s="130">
        <v>2100016387</v>
      </c>
      <c r="G182" s="105">
        <v>250</v>
      </c>
      <c r="H182" s="106">
        <v>1000</v>
      </c>
      <c r="I182" s="107"/>
      <c r="J182" s="56">
        <v>27.26</v>
      </c>
      <c r="K182" s="189">
        <v>0</v>
      </c>
      <c r="L182" s="145">
        <f t="shared" si="14"/>
        <v>0</v>
      </c>
    </row>
    <row r="183" spans="1:12" ht="15.75" thickBot="1" x14ac:dyDescent="0.3">
      <c r="A183" s="3"/>
      <c r="B183" s="128" t="s">
        <v>150</v>
      </c>
      <c r="C183" s="129"/>
      <c r="D183" s="129"/>
      <c r="E183" s="105">
        <v>1021</v>
      </c>
      <c r="F183" s="130">
        <v>2100037402</v>
      </c>
      <c r="G183" s="105">
        <v>250</v>
      </c>
      <c r="H183" s="106">
        <v>1000</v>
      </c>
      <c r="I183" s="107"/>
      <c r="J183" s="56">
        <v>27.26</v>
      </c>
      <c r="K183" s="198">
        <v>0</v>
      </c>
      <c r="L183" s="145">
        <f t="shared" si="14"/>
        <v>0</v>
      </c>
    </row>
    <row r="184" spans="1:12" ht="15.75" thickBot="1" x14ac:dyDescent="0.3">
      <c r="A184" s="3"/>
      <c r="B184" s="128" t="s">
        <v>151</v>
      </c>
      <c r="C184" s="129"/>
      <c r="D184" s="129"/>
      <c r="E184" s="105">
        <v>1022</v>
      </c>
      <c r="F184" s="130">
        <v>2100037410</v>
      </c>
      <c r="G184" s="105">
        <v>250</v>
      </c>
      <c r="H184" s="106">
        <v>1000</v>
      </c>
      <c r="I184" s="107"/>
      <c r="J184" s="56">
        <v>27.26</v>
      </c>
      <c r="K184" s="189">
        <v>0</v>
      </c>
      <c r="L184" s="145">
        <f t="shared" si="14"/>
        <v>0</v>
      </c>
    </row>
    <row r="185" spans="1:12" ht="15.75" thickBot="1" x14ac:dyDescent="0.3">
      <c r="A185" s="3"/>
      <c r="B185" s="128" t="s">
        <v>152</v>
      </c>
      <c r="C185" s="129"/>
      <c r="D185" s="129"/>
      <c r="E185" s="105">
        <v>1029</v>
      </c>
      <c r="F185" s="130">
        <v>2100041383</v>
      </c>
      <c r="G185" s="105">
        <v>250</v>
      </c>
      <c r="H185" s="106">
        <v>1000</v>
      </c>
      <c r="I185" s="107"/>
      <c r="J185" s="56">
        <v>27.26</v>
      </c>
      <c r="K185" s="198">
        <v>0</v>
      </c>
      <c r="L185" s="145">
        <f t="shared" si="14"/>
        <v>0</v>
      </c>
    </row>
    <row r="186" spans="1:12" ht="15.75" thickBot="1" x14ac:dyDescent="0.3">
      <c r="A186" s="3"/>
      <c r="B186" s="128" t="s">
        <v>153</v>
      </c>
      <c r="C186" s="129"/>
      <c r="D186" s="129"/>
      <c r="E186" s="105">
        <v>1025</v>
      </c>
      <c r="F186" s="130">
        <v>2100016407</v>
      </c>
      <c r="G186" s="105">
        <v>250</v>
      </c>
      <c r="H186" s="106">
        <v>1000</v>
      </c>
      <c r="I186" s="107"/>
      <c r="J186" s="56">
        <v>27.26</v>
      </c>
      <c r="K186" s="189">
        <v>0</v>
      </c>
      <c r="L186" s="145">
        <f t="shared" si="14"/>
        <v>0</v>
      </c>
    </row>
    <row r="187" spans="1:12" ht="15.75" thickBot="1" x14ac:dyDescent="0.3">
      <c r="A187" s="3"/>
      <c r="B187" s="128" t="s">
        <v>154</v>
      </c>
      <c r="C187" s="129"/>
      <c r="D187" s="129"/>
      <c r="E187" s="105">
        <v>1765</v>
      </c>
      <c r="F187" s="130">
        <v>2100016400</v>
      </c>
      <c r="G187" s="105">
        <v>250</v>
      </c>
      <c r="H187" s="106">
        <v>1000</v>
      </c>
      <c r="I187" s="107"/>
      <c r="J187" s="56">
        <v>27.26</v>
      </c>
      <c r="K187" s="198">
        <v>0</v>
      </c>
      <c r="L187" s="145">
        <f t="shared" si="14"/>
        <v>0</v>
      </c>
    </row>
    <row r="188" spans="1:12" ht="15.75" thickBot="1" x14ac:dyDescent="0.3">
      <c r="A188" s="3"/>
      <c r="B188" s="128" t="s">
        <v>155</v>
      </c>
      <c r="C188" s="129"/>
      <c r="D188" s="129"/>
      <c r="E188" s="105">
        <v>1016</v>
      </c>
      <c r="F188" s="130">
        <v>2100016390</v>
      </c>
      <c r="G188" s="105">
        <v>250</v>
      </c>
      <c r="H188" s="106">
        <v>1000</v>
      </c>
      <c r="I188" s="107"/>
      <c r="J188" s="56">
        <v>27.26</v>
      </c>
      <c r="K188" s="189">
        <v>0</v>
      </c>
      <c r="L188" s="145">
        <f t="shared" si="14"/>
        <v>0</v>
      </c>
    </row>
    <row r="189" spans="1:12" ht="15.75" thickBot="1" x14ac:dyDescent="0.3">
      <c r="A189" s="3"/>
      <c r="B189" s="128" t="s">
        <v>156</v>
      </c>
      <c r="C189" s="129"/>
      <c r="D189" s="129"/>
      <c r="E189" s="105">
        <v>1017</v>
      </c>
      <c r="F189" s="130">
        <v>2100016410</v>
      </c>
      <c r="G189" s="105">
        <v>250</v>
      </c>
      <c r="H189" s="106">
        <v>1000</v>
      </c>
      <c r="I189" s="107"/>
      <c r="J189" s="56">
        <v>27.26</v>
      </c>
      <c r="K189" s="198">
        <v>0</v>
      </c>
      <c r="L189" s="145">
        <f t="shared" si="14"/>
        <v>0</v>
      </c>
    </row>
    <row r="190" spans="1:12" ht="15.75" thickBot="1" x14ac:dyDescent="0.3">
      <c r="A190" s="3"/>
      <c r="B190" s="128" t="s">
        <v>157</v>
      </c>
      <c r="C190" s="129"/>
      <c r="D190" s="129"/>
      <c r="E190" s="105">
        <v>1018</v>
      </c>
      <c r="F190" s="130">
        <v>2100037411</v>
      </c>
      <c r="G190" s="105">
        <v>250</v>
      </c>
      <c r="H190" s="106">
        <v>1000</v>
      </c>
      <c r="I190" s="107"/>
      <c r="J190" s="56">
        <v>27.26</v>
      </c>
      <c r="K190" s="189">
        <v>0</v>
      </c>
      <c r="L190" s="145">
        <f t="shared" si="14"/>
        <v>0</v>
      </c>
    </row>
    <row r="191" spans="1:12" ht="15.75" thickBot="1" x14ac:dyDescent="0.3">
      <c r="A191" s="3"/>
      <c r="B191" s="128" t="s">
        <v>158</v>
      </c>
      <c r="C191" s="140"/>
      <c r="D191" s="140"/>
      <c r="E191" s="141">
        <v>1007</v>
      </c>
      <c r="F191" s="142">
        <v>2100037407</v>
      </c>
      <c r="G191" s="141">
        <v>250</v>
      </c>
      <c r="H191" s="143">
        <v>1000</v>
      </c>
      <c r="I191" s="144"/>
      <c r="J191" s="56">
        <v>27.26</v>
      </c>
      <c r="K191" s="198">
        <v>0</v>
      </c>
      <c r="L191" s="109">
        <f t="shared" si="14"/>
        <v>0</v>
      </c>
    </row>
    <row r="192" spans="1:12" ht="15.75" thickBot="1" x14ac:dyDescent="0.3">
      <c r="A192" s="3"/>
      <c r="B192" s="131" t="s">
        <v>159</v>
      </c>
      <c r="C192" s="132"/>
      <c r="D192" s="132"/>
      <c r="E192" s="61">
        <v>1019</v>
      </c>
      <c r="F192" s="133">
        <v>2100037409</v>
      </c>
      <c r="G192" s="61">
        <v>250</v>
      </c>
      <c r="H192" s="62">
        <v>1000</v>
      </c>
      <c r="I192" s="63"/>
      <c r="J192" s="56">
        <v>27.26</v>
      </c>
      <c r="K192" s="189">
        <v>0</v>
      </c>
      <c r="L192" s="65">
        <f>(I192*J192)*0.25</f>
        <v>0</v>
      </c>
    </row>
    <row r="193" spans="1:12" x14ac:dyDescent="0.25">
      <c r="A193" s="3"/>
      <c r="B193" s="125"/>
      <c r="C193" s="125"/>
      <c r="D193" s="125"/>
      <c r="E193" s="77"/>
      <c r="F193" s="77"/>
      <c r="G193" s="77"/>
      <c r="H193" s="78"/>
      <c r="I193" s="79"/>
      <c r="J193" s="126"/>
      <c r="K193" s="126"/>
      <c r="L193" s="77"/>
    </row>
    <row r="194" spans="1:12" ht="15.75" thickBot="1" x14ac:dyDescent="0.3">
      <c r="A194" s="3"/>
      <c r="B194" s="125"/>
      <c r="C194" s="125"/>
      <c r="D194" s="175" t="s">
        <v>160</v>
      </c>
      <c r="E194" s="176"/>
      <c r="F194" s="176"/>
      <c r="G194" s="176"/>
      <c r="H194" s="177"/>
      <c r="I194" s="79"/>
      <c r="J194" s="126"/>
      <c r="K194" s="126"/>
      <c r="L194" s="77"/>
    </row>
    <row r="195" spans="1:12" ht="15.75" thickBot="1" x14ac:dyDescent="0.3">
      <c r="A195" s="3"/>
      <c r="B195" s="118" t="s">
        <v>161</v>
      </c>
      <c r="C195" s="127"/>
      <c r="D195" s="127"/>
      <c r="E195" s="53">
        <v>1884</v>
      </c>
      <c r="F195" s="134">
        <v>2100037363</v>
      </c>
      <c r="G195" s="53">
        <v>500</v>
      </c>
      <c r="H195" s="54">
        <v>2500</v>
      </c>
      <c r="I195" s="55"/>
      <c r="J195" s="56">
        <v>20.3</v>
      </c>
      <c r="K195" s="189">
        <v>0</v>
      </c>
      <c r="L195" s="57">
        <f>(I195*J195)*0.5</f>
        <v>0</v>
      </c>
    </row>
    <row r="196" spans="1:12" ht="15.75" thickBot="1" x14ac:dyDescent="0.3">
      <c r="A196" s="3"/>
      <c r="B196" s="128" t="s">
        <v>162</v>
      </c>
      <c r="C196" s="129"/>
      <c r="D196" s="129"/>
      <c r="E196" s="105">
        <v>1888</v>
      </c>
      <c r="F196" s="130">
        <v>2100037347</v>
      </c>
      <c r="G196" s="105">
        <v>500</v>
      </c>
      <c r="H196" s="106">
        <v>2500</v>
      </c>
      <c r="I196" s="107"/>
      <c r="J196" s="56">
        <v>20.3</v>
      </c>
      <c r="K196" s="197">
        <v>0</v>
      </c>
      <c r="L196" s="109">
        <f>(I196*J196)*0.5</f>
        <v>0</v>
      </c>
    </row>
    <row r="197" spans="1:12" ht="15.75" thickBot="1" x14ac:dyDescent="0.3">
      <c r="A197" s="3"/>
      <c r="B197" s="128" t="s">
        <v>163</v>
      </c>
      <c r="C197" s="129"/>
      <c r="D197" s="129"/>
      <c r="E197" s="105">
        <v>1881</v>
      </c>
      <c r="F197" s="130">
        <v>2100037379</v>
      </c>
      <c r="G197" s="105">
        <v>500</v>
      </c>
      <c r="H197" s="106">
        <v>2500</v>
      </c>
      <c r="I197" s="107"/>
      <c r="J197" s="56">
        <v>20.3</v>
      </c>
      <c r="K197" s="197">
        <v>0</v>
      </c>
      <c r="L197" s="109">
        <f>(I197*J197)*0.5</f>
        <v>0</v>
      </c>
    </row>
    <row r="198" spans="1:12" ht="15.75" thickBot="1" x14ac:dyDescent="0.3">
      <c r="A198" s="3"/>
      <c r="B198" s="128" t="s">
        <v>164</v>
      </c>
      <c r="C198" s="129"/>
      <c r="D198" s="129"/>
      <c r="E198" s="105">
        <v>1882</v>
      </c>
      <c r="F198" s="130">
        <v>2100037370</v>
      </c>
      <c r="G198" s="105">
        <v>500</v>
      </c>
      <c r="H198" s="106">
        <v>2500</v>
      </c>
      <c r="I198" s="107"/>
      <c r="J198" s="56">
        <v>20.3</v>
      </c>
      <c r="K198" s="197">
        <v>0</v>
      </c>
      <c r="L198" s="109">
        <f>(I198*J198)*0.5</f>
        <v>0</v>
      </c>
    </row>
    <row r="199" spans="1:12" ht="15.75" thickBot="1" x14ac:dyDescent="0.3">
      <c r="A199" s="3"/>
      <c r="B199" s="131" t="s">
        <v>165</v>
      </c>
      <c r="C199" s="132"/>
      <c r="D199" s="132"/>
      <c r="E199" s="61">
        <v>1892</v>
      </c>
      <c r="F199" s="133">
        <v>2100037356</v>
      </c>
      <c r="G199" s="61">
        <v>500</v>
      </c>
      <c r="H199" s="62">
        <v>2500</v>
      </c>
      <c r="I199" s="63"/>
      <c r="J199" s="56">
        <v>20.3</v>
      </c>
      <c r="K199" s="197">
        <v>0</v>
      </c>
      <c r="L199" s="65">
        <f>(I199*J199)*0.5</f>
        <v>0</v>
      </c>
    </row>
    <row r="200" spans="1:12" x14ac:dyDescent="0.25">
      <c r="A200" s="3"/>
      <c r="B200" s="66"/>
      <c r="C200" s="125"/>
      <c r="D200" s="125"/>
      <c r="E200" s="77"/>
      <c r="F200" s="77"/>
      <c r="G200" s="77"/>
      <c r="H200" s="78"/>
      <c r="I200" s="79"/>
      <c r="J200" s="80"/>
      <c r="K200" s="80"/>
      <c r="L200" s="81"/>
    </row>
    <row r="201" spans="1:12" ht="15.75" thickBot="1" x14ac:dyDescent="0.3">
      <c r="A201" s="3"/>
      <c r="B201" s="66"/>
      <c r="C201" s="125"/>
      <c r="D201" s="175" t="s">
        <v>166</v>
      </c>
      <c r="E201" s="176"/>
      <c r="F201" s="176"/>
      <c r="G201" s="176"/>
      <c r="H201" s="177"/>
      <c r="I201" s="79"/>
      <c r="J201" s="80"/>
      <c r="K201" s="80"/>
      <c r="L201" s="81"/>
    </row>
    <row r="202" spans="1:12" ht="15.75" thickBot="1" x14ac:dyDescent="0.3">
      <c r="A202" s="3"/>
      <c r="B202" s="118" t="s">
        <v>167</v>
      </c>
      <c r="C202" s="127"/>
      <c r="D202" s="127"/>
      <c r="E202" s="53">
        <v>1773</v>
      </c>
      <c r="F202" s="134">
        <v>2100037377</v>
      </c>
      <c r="G202" s="53">
        <v>500</v>
      </c>
      <c r="H202" s="54">
        <v>2500</v>
      </c>
      <c r="I202" s="55"/>
      <c r="J202" s="56">
        <v>21.38</v>
      </c>
      <c r="K202" s="189">
        <v>0</v>
      </c>
      <c r="L202" s="57">
        <f>(I202*J202)*0.5</f>
        <v>0</v>
      </c>
    </row>
    <row r="203" spans="1:12" ht="15.75" thickBot="1" x14ac:dyDescent="0.3">
      <c r="A203" s="3"/>
      <c r="B203" s="128" t="s">
        <v>168</v>
      </c>
      <c r="C203" s="129"/>
      <c r="D203" s="129"/>
      <c r="E203" s="105">
        <v>1261</v>
      </c>
      <c r="F203" s="130">
        <v>2100037385</v>
      </c>
      <c r="G203" s="105">
        <v>500</v>
      </c>
      <c r="H203" s="106">
        <v>2500</v>
      </c>
      <c r="I203" s="107"/>
      <c r="J203" s="56">
        <v>21.38</v>
      </c>
      <c r="K203" s="197">
        <v>0</v>
      </c>
      <c r="L203" s="109">
        <f t="shared" ref="L203:L218" si="15">(I203*J203)*0.5</f>
        <v>0</v>
      </c>
    </row>
    <row r="204" spans="1:12" ht="15.75" thickBot="1" x14ac:dyDescent="0.3">
      <c r="A204" s="3"/>
      <c r="B204" s="128" t="s">
        <v>169</v>
      </c>
      <c r="C204" s="129"/>
      <c r="D204" s="129"/>
      <c r="E204" s="105">
        <v>1260</v>
      </c>
      <c r="F204" s="130">
        <v>2100037360</v>
      </c>
      <c r="G204" s="105">
        <v>500</v>
      </c>
      <c r="H204" s="106">
        <v>2500</v>
      </c>
      <c r="I204" s="107"/>
      <c r="J204" s="56">
        <v>21.38</v>
      </c>
      <c r="K204" s="189">
        <v>0</v>
      </c>
      <c r="L204" s="109">
        <f t="shared" si="15"/>
        <v>0</v>
      </c>
    </row>
    <row r="205" spans="1:12" ht="15.75" thickBot="1" x14ac:dyDescent="0.3">
      <c r="A205" s="3"/>
      <c r="B205" s="128" t="s">
        <v>170</v>
      </c>
      <c r="C205" s="129"/>
      <c r="D205" s="129"/>
      <c r="E205" s="105">
        <v>1262</v>
      </c>
      <c r="F205" s="130">
        <v>2100037371</v>
      </c>
      <c r="G205" s="105">
        <v>500</v>
      </c>
      <c r="H205" s="106">
        <v>2500</v>
      </c>
      <c r="I205" s="107"/>
      <c r="J205" s="56">
        <v>21.38</v>
      </c>
      <c r="K205" s="197">
        <v>0</v>
      </c>
      <c r="L205" s="109">
        <f t="shared" si="15"/>
        <v>0</v>
      </c>
    </row>
    <row r="206" spans="1:12" ht="15.75" thickBot="1" x14ac:dyDescent="0.3">
      <c r="A206" s="3"/>
      <c r="B206" s="128" t="s">
        <v>171</v>
      </c>
      <c r="C206" s="129"/>
      <c r="D206" s="129"/>
      <c r="E206" s="105">
        <v>1251</v>
      </c>
      <c r="F206" s="130">
        <v>2100037388</v>
      </c>
      <c r="G206" s="105">
        <v>500</v>
      </c>
      <c r="H206" s="106">
        <v>2500</v>
      </c>
      <c r="I206" s="107"/>
      <c r="J206" s="56">
        <v>21.38</v>
      </c>
      <c r="K206" s="189">
        <v>0</v>
      </c>
      <c r="L206" s="109">
        <f t="shared" si="15"/>
        <v>0</v>
      </c>
    </row>
    <row r="207" spans="1:12" ht="15.75" thickBot="1" x14ac:dyDescent="0.3">
      <c r="A207" s="3"/>
      <c r="B207" s="128" t="s">
        <v>172</v>
      </c>
      <c r="C207" s="129"/>
      <c r="D207" s="129"/>
      <c r="E207" s="105">
        <v>1253</v>
      </c>
      <c r="F207" s="130">
        <v>2100037365</v>
      </c>
      <c r="G207" s="105">
        <v>500</v>
      </c>
      <c r="H207" s="106">
        <v>2500</v>
      </c>
      <c r="I207" s="107"/>
      <c r="J207" s="56">
        <v>21.38</v>
      </c>
      <c r="K207" s="197">
        <v>0</v>
      </c>
      <c r="L207" s="109">
        <f t="shared" si="15"/>
        <v>0</v>
      </c>
    </row>
    <row r="208" spans="1:12" ht="15.75" thickBot="1" x14ac:dyDescent="0.3">
      <c r="A208" s="3"/>
      <c r="B208" s="128" t="s">
        <v>173</v>
      </c>
      <c r="C208" s="129"/>
      <c r="D208" s="129"/>
      <c r="E208" s="105">
        <v>1880</v>
      </c>
      <c r="F208" s="130">
        <v>2100037362</v>
      </c>
      <c r="G208" s="105">
        <v>500</v>
      </c>
      <c r="H208" s="106">
        <v>2500</v>
      </c>
      <c r="I208" s="107"/>
      <c r="J208" s="56">
        <v>21.38</v>
      </c>
      <c r="K208" s="189">
        <v>0</v>
      </c>
      <c r="L208" s="109">
        <f t="shared" si="15"/>
        <v>0</v>
      </c>
    </row>
    <row r="209" spans="1:12" ht="15.75" thickBot="1" x14ac:dyDescent="0.3">
      <c r="A209" s="3"/>
      <c r="B209" s="128" t="s">
        <v>174</v>
      </c>
      <c r="C209" s="129"/>
      <c r="D209" s="129"/>
      <c r="E209" s="105">
        <v>1255</v>
      </c>
      <c r="F209" s="130">
        <v>2100037361</v>
      </c>
      <c r="G209" s="105">
        <v>500</v>
      </c>
      <c r="H209" s="106">
        <v>2500</v>
      </c>
      <c r="I209" s="107"/>
      <c r="J209" s="56">
        <v>21.38</v>
      </c>
      <c r="K209" s="197">
        <v>0</v>
      </c>
      <c r="L209" s="109">
        <f t="shared" si="15"/>
        <v>0</v>
      </c>
    </row>
    <row r="210" spans="1:12" ht="15.75" thickBot="1" x14ac:dyDescent="0.3">
      <c r="A210" s="3"/>
      <c r="B210" s="128" t="s">
        <v>175</v>
      </c>
      <c r="C210" s="129"/>
      <c r="D210" s="129"/>
      <c r="E210" s="105">
        <v>1890</v>
      </c>
      <c r="F210" s="130">
        <v>2100037364</v>
      </c>
      <c r="G210" s="105">
        <v>500</v>
      </c>
      <c r="H210" s="106">
        <v>2500</v>
      </c>
      <c r="I210" s="107"/>
      <c r="J210" s="56">
        <v>21.38</v>
      </c>
      <c r="K210" s="189">
        <v>0</v>
      </c>
      <c r="L210" s="109">
        <f t="shared" si="15"/>
        <v>0</v>
      </c>
    </row>
    <row r="211" spans="1:12" ht="15.75" thickBot="1" x14ac:dyDescent="0.3">
      <c r="A211" s="3"/>
      <c r="B211" s="128" t="s">
        <v>176</v>
      </c>
      <c r="C211" s="129"/>
      <c r="D211" s="129"/>
      <c r="E211" s="105">
        <v>1250</v>
      </c>
      <c r="F211" s="130">
        <v>2100037349</v>
      </c>
      <c r="G211" s="105">
        <v>500</v>
      </c>
      <c r="H211" s="106">
        <v>2500</v>
      </c>
      <c r="I211" s="107"/>
      <c r="J211" s="56">
        <v>21.38</v>
      </c>
      <c r="K211" s="197">
        <v>0</v>
      </c>
      <c r="L211" s="109">
        <f t="shared" si="15"/>
        <v>0</v>
      </c>
    </row>
    <row r="212" spans="1:12" ht="15.75" thickBot="1" x14ac:dyDescent="0.3">
      <c r="A212" s="3"/>
      <c r="B212" s="128" t="s">
        <v>177</v>
      </c>
      <c r="C212" s="129"/>
      <c r="D212" s="129"/>
      <c r="E212" s="105">
        <v>1889</v>
      </c>
      <c r="F212" s="130">
        <v>2100037381</v>
      </c>
      <c r="G212" s="105">
        <v>500</v>
      </c>
      <c r="H212" s="106">
        <v>2500</v>
      </c>
      <c r="I212" s="107"/>
      <c r="J212" s="56">
        <v>21.38</v>
      </c>
      <c r="K212" s="189">
        <v>0</v>
      </c>
      <c r="L212" s="109">
        <f t="shared" si="15"/>
        <v>0</v>
      </c>
    </row>
    <row r="213" spans="1:12" ht="15.75" thickBot="1" x14ac:dyDescent="0.3">
      <c r="A213" s="3"/>
      <c r="B213" s="128" t="s">
        <v>178</v>
      </c>
      <c r="C213" s="129"/>
      <c r="D213" s="129"/>
      <c r="E213" s="105">
        <v>1891</v>
      </c>
      <c r="F213" s="130">
        <v>2100037373</v>
      </c>
      <c r="G213" s="105">
        <v>500</v>
      </c>
      <c r="H213" s="106">
        <v>2500</v>
      </c>
      <c r="I213" s="107"/>
      <c r="J213" s="56">
        <v>21.38</v>
      </c>
      <c r="K213" s="197">
        <v>0</v>
      </c>
      <c r="L213" s="109">
        <f t="shared" si="15"/>
        <v>0</v>
      </c>
    </row>
    <row r="214" spans="1:12" ht="15.75" thickBot="1" x14ac:dyDescent="0.3">
      <c r="A214" s="3"/>
      <c r="B214" s="128" t="s">
        <v>179</v>
      </c>
      <c r="C214" s="129"/>
      <c r="D214" s="129"/>
      <c r="E214" s="105">
        <v>1252</v>
      </c>
      <c r="F214" s="130">
        <v>2100037343</v>
      </c>
      <c r="G214" s="105">
        <v>500</v>
      </c>
      <c r="H214" s="106">
        <v>2500</v>
      </c>
      <c r="I214" s="107"/>
      <c r="J214" s="56">
        <v>21.38</v>
      </c>
      <c r="K214" s="189">
        <v>0</v>
      </c>
      <c r="L214" s="109">
        <f t="shared" si="15"/>
        <v>0</v>
      </c>
    </row>
    <row r="215" spans="1:12" ht="15.75" thickBot="1" x14ac:dyDescent="0.3">
      <c r="A215" s="3"/>
      <c r="B215" s="128" t="s">
        <v>180</v>
      </c>
      <c r="C215" s="129"/>
      <c r="D215" s="129"/>
      <c r="E215" s="105">
        <v>1254</v>
      </c>
      <c r="F215" s="130">
        <v>2100037344</v>
      </c>
      <c r="G215" s="105">
        <v>500</v>
      </c>
      <c r="H215" s="106">
        <v>2500</v>
      </c>
      <c r="I215" s="107"/>
      <c r="J215" s="56">
        <v>21.38</v>
      </c>
      <c r="K215" s="197">
        <v>0</v>
      </c>
      <c r="L215" s="109">
        <f t="shared" si="15"/>
        <v>0</v>
      </c>
    </row>
    <row r="216" spans="1:12" ht="15.75" thickBot="1" x14ac:dyDescent="0.3">
      <c r="A216" s="3"/>
      <c r="B216" s="128" t="s">
        <v>181</v>
      </c>
      <c r="C216" s="140"/>
      <c r="D216" s="140"/>
      <c r="E216" s="141">
        <v>1998</v>
      </c>
      <c r="F216" s="142">
        <v>2100037346</v>
      </c>
      <c r="G216" s="141">
        <v>500</v>
      </c>
      <c r="H216" s="143">
        <v>2500</v>
      </c>
      <c r="I216" s="144"/>
      <c r="J216" s="56">
        <v>21.38</v>
      </c>
      <c r="K216" s="189">
        <v>0</v>
      </c>
      <c r="L216" s="109">
        <f t="shared" si="15"/>
        <v>0</v>
      </c>
    </row>
    <row r="217" spans="1:12" ht="15.75" thickBot="1" x14ac:dyDescent="0.3">
      <c r="A217" s="3"/>
      <c r="B217" s="128" t="s">
        <v>182</v>
      </c>
      <c r="C217" s="140"/>
      <c r="D217" s="140"/>
      <c r="E217" s="141">
        <v>1996</v>
      </c>
      <c r="F217" s="142">
        <v>2100037359</v>
      </c>
      <c r="G217" s="141">
        <v>500</v>
      </c>
      <c r="H217" s="143">
        <v>2500</v>
      </c>
      <c r="I217" s="144"/>
      <c r="J217" s="56">
        <v>21.38</v>
      </c>
      <c r="K217" s="197">
        <v>0</v>
      </c>
      <c r="L217" s="109">
        <f t="shared" si="15"/>
        <v>0</v>
      </c>
    </row>
    <row r="218" spans="1:12" ht="15.75" thickBot="1" x14ac:dyDescent="0.3">
      <c r="A218" s="3"/>
      <c r="B218" s="128" t="s">
        <v>183</v>
      </c>
      <c r="C218" s="140"/>
      <c r="D218" s="140"/>
      <c r="E218" s="141">
        <v>1994</v>
      </c>
      <c r="F218" s="142">
        <v>2100037387</v>
      </c>
      <c r="G218" s="141">
        <v>500</v>
      </c>
      <c r="H218" s="143">
        <v>2500</v>
      </c>
      <c r="I218" s="144"/>
      <c r="J218" s="56">
        <v>21.38</v>
      </c>
      <c r="K218" s="189">
        <v>0</v>
      </c>
      <c r="L218" s="109">
        <f t="shared" si="15"/>
        <v>0</v>
      </c>
    </row>
    <row r="219" spans="1:12" ht="15.75" thickBot="1" x14ac:dyDescent="0.3">
      <c r="A219" s="3"/>
      <c r="B219" s="131" t="s">
        <v>184</v>
      </c>
      <c r="C219" s="132"/>
      <c r="D219" s="132"/>
      <c r="E219" s="61">
        <v>1256</v>
      </c>
      <c r="F219" s="133">
        <v>2100037380</v>
      </c>
      <c r="G219" s="61">
        <v>500</v>
      </c>
      <c r="H219" s="62">
        <v>2500</v>
      </c>
      <c r="I219" s="63"/>
      <c r="J219" s="56">
        <v>21.38</v>
      </c>
      <c r="K219" s="197">
        <v>0</v>
      </c>
      <c r="L219" s="65">
        <f>(I219*J219)*0.5</f>
        <v>0</v>
      </c>
    </row>
    <row r="220" spans="1:12" x14ac:dyDescent="0.25">
      <c r="A220" s="3"/>
      <c r="B220" s="125"/>
      <c r="C220" s="125"/>
      <c r="D220" s="125"/>
      <c r="E220" s="77"/>
      <c r="F220" s="77"/>
      <c r="G220" s="77"/>
      <c r="H220" s="78"/>
      <c r="I220" s="79"/>
      <c r="J220" s="147"/>
      <c r="K220" s="147"/>
      <c r="L220" s="146"/>
    </row>
    <row r="221" spans="1:12" ht="15.75" thickBot="1" x14ac:dyDescent="0.3">
      <c r="A221" s="3"/>
      <c r="B221" s="125"/>
      <c r="C221" s="125"/>
      <c r="D221" s="175" t="s">
        <v>185</v>
      </c>
      <c r="E221" s="176"/>
      <c r="F221" s="176"/>
      <c r="G221" s="176"/>
      <c r="H221" s="177"/>
      <c r="I221" s="179"/>
      <c r="J221" s="147"/>
      <c r="K221" s="147"/>
      <c r="L221" s="77"/>
    </row>
    <row r="222" spans="1:12" ht="15.75" thickBot="1" x14ac:dyDescent="0.3">
      <c r="A222" s="3"/>
      <c r="B222" s="118" t="s">
        <v>186</v>
      </c>
      <c r="C222" s="127"/>
      <c r="D222" s="127"/>
      <c r="E222" s="53">
        <v>8375</v>
      </c>
      <c r="F222" s="134">
        <v>2100037357</v>
      </c>
      <c r="G222" s="53">
        <v>500</v>
      </c>
      <c r="H222" s="54">
        <v>2500</v>
      </c>
      <c r="I222" s="55"/>
      <c r="J222" s="56">
        <v>25.48</v>
      </c>
      <c r="K222" s="189">
        <v>0</v>
      </c>
      <c r="L222" s="57">
        <f>(I222*J222)*0.5</f>
        <v>0</v>
      </c>
    </row>
    <row r="223" spans="1:12" ht="15.75" thickBot="1" x14ac:dyDescent="0.3">
      <c r="A223" s="3"/>
      <c r="B223" s="128" t="s">
        <v>187</v>
      </c>
      <c r="C223" s="129"/>
      <c r="D223" s="129"/>
      <c r="E223" s="105">
        <v>1263</v>
      </c>
      <c r="F223" s="130">
        <v>2100037382</v>
      </c>
      <c r="G223" s="105">
        <v>500</v>
      </c>
      <c r="H223" s="106">
        <v>2500</v>
      </c>
      <c r="I223" s="107"/>
      <c r="J223" s="56">
        <v>25.48</v>
      </c>
      <c r="K223" s="197">
        <v>0</v>
      </c>
      <c r="L223" s="109">
        <f t="shared" ref="L223:L233" si="16">(I223*J223)*0.5</f>
        <v>0</v>
      </c>
    </row>
    <row r="224" spans="1:12" ht="15.75" thickBot="1" x14ac:dyDescent="0.3">
      <c r="A224" s="3"/>
      <c r="B224" s="128" t="s">
        <v>188</v>
      </c>
      <c r="C224" s="129"/>
      <c r="D224" s="129"/>
      <c r="E224" s="105">
        <v>1264</v>
      </c>
      <c r="F224" s="130">
        <v>2100037366</v>
      </c>
      <c r="G224" s="105">
        <v>500</v>
      </c>
      <c r="H224" s="106">
        <v>2500</v>
      </c>
      <c r="I224" s="107"/>
      <c r="J224" s="56">
        <v>25.48</v>
      </c>
      <c r="K224" s="189">
        <v>0</v>
      </c>
      <c r="L224" s="109">
        <f t="shared" si="16"/>
        <v>0</v>
      </c>
    </row>
    <row r="225" spans="1:12" ht="15.75" thickBot="1" x14ac:dyDescent="0.3">
      <c r="A225" s="3"/>
      <c r="B225" s="128" t="s">
        <v>189</v>
      </c>
      <c r="C225" s="129"/>
      <c r="D225" s="129"/>
      <c r="E225" s="105">
        <v>1883</v>
      </c>
      <c r="F225" s="130">
        <v>2100037354</v>
      </c>
      <c r="G225" s="105">
        <v>500</v>
      </c>
      <c r="H225" s="106">
        <v>2500</v>
      </c>
      <c r="I225" s="107"/>
      <c r="J225" s="56">
        <v>25.48</v>
      </c>
      <c r="K225" s="197">
        <v>0</v>
      </c>
      <c r="L225" s="109">
        <f t="shared" si="16"/>
        <v>0</v>
      </c>
    </row>
    <row r="226" spans="1:12" ht="15.75" thickBot="1" x14ac:dyDescent="0.3">
      <c r="A226" s="3"/>
      <c r="B226" s="128" t="s">
        <v>190</v>
      </c>
      <c r="C226" s="129"/>
      <c r="D226" s="129"/>
      <c r="E226" s="105">
        <v>1886</v>
      </c>
      <c r="F226" s="130">
        <v>2100037384</v>
      </c>
      <c r="G226" s="105">
        <v>500</v>
      </c>
      <c r="H226" s="106">
        <v>2500</v>
      </c>
      <c r="I226" s="107"/>
      <c r="J226" s="56">
        <v>25.48</v>
      </c>
      <c r="K226" s="189">
        <v>0</v>
      </c>
      <c r="L226" s="109">
        <f t="shared" si="16"/>
        <v>0</v>
      </c>
    </row>
    <row r="227" spans="1:12" ht="15.75" thickBot="1" x14ac:dyDescent="0.3">
      <c r="A227" s="3"/>
      <c r="B227" s="128" t="s">
        <v>191</v>
      </c>
      <c r="C227" s="129"/>
      <c r="D227" s="129"/>
      <c r="E227" s="105">
        <v>1887</v>
      </c>
      <c r="F227" s="130">
        <v>2100037369</v>
      </c>
      <c r="G227" s="105">
        <v>500</v>
      </c>
      <c r="H227" s="106">
        <v>2500</v>
      </c>
      <c r="I227" s="107"/>
      <c r="J227" s="56">
        <v>25.48</v>
      </c>
      <c r="K227" s="197">
        <v>0</v>
      </c>
      <c r="L227" s="109">
        <f t="shared" si="16"/>
        <v>0</v>
      </c>
    </row>
    <row r="228" spans="1:12" ht="15.75" thickBot="1" x14ac:dyDescent="0.3">
      <c r="A228" s="3"/>
      <c r="B228" s="128" t="s">
        <v>192</v>
      </c>
      <c r="C228" s="129"/>
      <c r="D228" s="129"/>
      <c r="E228" s="105">
        <v>1885</v>
      </c>
      <c r="F228" s="130">
        <v>2100037375</v>
      </c>
      <c r="G228" s="105">
        <v>500</v>
      </c>
      <c r="H228" s="106">
        <v>2500</v>
      </c>
      <c r="I228" s="107"/>
      <c r="J228" s="56">
        <v>25.48</v>
      </c>
      <c r="K228" s="189">
        <v>0</v>
      </c>
      <c r="L228" s="109">
        <f t="shared" si="16"/>
        <v>0</v>
      </c>
    </row>
    <row r="229" spans="1:12" ht="15.75" thickBot="1" x14ac:dyDescent="0.3">
      <c r="A229" s="3"/>
      <c r="B229" s="128" t="s">
        <v>193</v>
      </c>
      <c r="C229" s="129"/>
      <c r="D229" s="129"/>
      <c r="E229" s="105">
        <v>1762</v>
      </c>
      <c r="F229" s="130">
        <v>2100037358</v>
      </c>
      <c r="G229" s="105">
        <v>500</v>
      </c>
      <c r="H229" s="106">
        <v>2500</v>
      </c>
      <c r="I229" s="107"/>
      <c r="J229" s="56">
        <v>25.48</v>
      </c>
      <c r="K229" s="197">
        <v>0</v>
      </c>
      <c r="L229" s="109">
        <f t="shared" si="16"/>
        <v>0</v>
      </c>
    </row>
    <row r="230" spans="1:12" ht="15.75" thickBot="1" x14ac:dyDescent="0.3">
      <c r="A230" s="3"/>
      <c r="B230" s="128" t="s">
        <v>194</v>
      </c>
      <c r="C230" s="129"/>
      <c r="D230" s="129"/>
      <c r="E230" s="105">
        <v>1895</v>
      </c>
      <c r="F230" s="130">
        <v>2100037355</v>
      </c>
      <c r="G230" s="105">
        <v>500</v>
      </c>
      <c r="H230" s="106">
        <v>2500</v>
      </c>
      <c r="I230" s="107"/>
      <c r="J230" s="56">
        <v>25.48</v>
      </c>
      <c r="K230" s="189">
        <v>0</v>
      </c>
      <c r="L230" s="109">
        <f t="shared" si="16"/>
        <v>0</v>
      </c>
    </row>
    <row r="231" spans="1:12" ht="15.75" thickBot="1" x14ac:dyDescent="0.3">
      <c r="A231" s="3"/>
      <c r="B231" s="128" t="s">
        <v>195</v>
      </c>
      <c r="C231" s="129"/>
      <c r="D231" s="129"/>
      <c r="E231" s="105">
        <v>1898</v>
      </c>
      <c r="F231" s="130">
        <v>2100037345</v>
      </c>
      <c r="G231" s="105">
        <v>500</v>
      </c>
      <c r="H231" s="106">
        <v>2500</v>
      </c>
      <c r="I231" s="107"/>
      <c r="J231" s="56">
        <v>25.48</v>
      </c>
      <c r="K231" s="197">
        <v>0</v>
      </c>
      <c r="L231" s="109">
        <f t="shared" si="16"/>
        <v>0</v>
      </c>
    </row>
    <row r="232" spans="1:12" ht="15.75" thickBot="1" x14ac:dyDescent="0.3">
      <c r="A232" s="3"/>
      <c r="B232" s="148" t="s">
        <v>196</v>
      </c>
      <c r="C232" s="129"/>
      <c r="D232" s="129"/>
      <c r="E232" s="105">
        <v>1897</v>
      </c>
      <c r="F232" s="130">
        <v>2100037386</v>
      </c>
      <c r="G232" s="105">
        <v>500</v>
      </c>
      <c r="H232" s="106">
        <v>2500</v>
      </c>
      <c r="I232" s="107"/>
      <c r="J232" s="56">
        <v>25.48</v>
      </c>
      <c r="K232" s="189">
        <v>0</v>
      </c>
      <c r="L232" s="109">
        <f t="shared" si="16"/>
        <v>0</v>
      </c>
    </row>
    <row r="233" spans="1:12" ht="15.75" thickBot="1" x14ac:dyDescent="0.3">
      <c r="A233" s="3"/>
      <c r="B233" s="148" t="s">
        <v>197</v>
      </c>
      <c r="C233" s="140"/>
      <c r="D233" s="140"/>
      <c r="E233" s="141">
        <v>1992</v>
      </c>
      <c r="F233" s="142">
        <v>2100037372</v>
      </c>
      <c r="G233" s="141">
        <v>500</v>
      </c>
      <c r="H233" s="143">
        <v>2500</v>
      </c>
      <c r="I233" s="144"/>
      <c r="J233" s="56">
        <v>25.48</v>
      </c>
      <c r="K233" s="197">
        <v>0</v>
      </c>
      <c r="L233" s="109">
        <f t="shared" si="16"/>
        <v>0</v>
      </c>
    </row>
    <row r="234" spans="1:12" ht="15.75" thickBot="1" x14ac:dyDescent="0.3">
      <c r="A234" s="3"/>
      <c r="B234" s="58" t="s">
        <v>198</v>
      </c>
      <c r="C234" s="132"/>
      <c r="D234" s="132"/>
      <c r="E234" s="61">
        <v>1896</v>
      </c>
      <c r="F234" s="133">
        <v>2100037378</v>
      </c>
      <c r="G234" s="61">
        <v>500</v>
      </c>
      <c r="H234" s="62">
        <v>2500</v>
      </c>
      <c r="I234" s="63"/>
      <c r="J234" s="56">
        <v>25.48</v>
      </c>
      <c r="K234" s="189">
        <v>0</v>
      </c>
      <c r="L234" s="65">
        <f>(I234*J234)*0.5</f>
        <v>0</v>
      </c>
    </row>
    <row r="235" spans="1:12" x14ac:dyDescent="0.25">
      <c r="A235" s="3"/>
      <c r="B235" s="66"/>
      <c r="C235" s="125"/>
      <c r="D235" s="125"/>
      <c r="E235" s="77"/>
      <c r="F235" s="77"/>
      <c r="G235" s="77"/>
      <c r="H235" s="78"/>
      <c r="I235" s="79"/>
      <c r="J235" s="126"/>
      <c r="K235" s="126"/>
      <c r="L235" s="81"/>
    </row>
    <row r="236" spans="1:12" ht="15.75" thickBot="1" x14ac:dyDescent="0.3">
      <c r="A236" s="3"/>
      <c r="B236" s="66"/>
      <c r="C236" s="125"/>
      <c r="D236" s="175" t="s">
        <v>199</v>
      </c>
      <c r="E236" s="176"/>
      <c r="F236" s="176"/>
      <c r="G236" s="176"/>
      <c r="H236" s="177"/>
      <c r="I236" s="179"/>
      <c r="J236" s="126"/>
      <c r="K236" s="126"/>
      <c r="L236" s="81"/>
    </row>
    <row r="237" spans="1:12" ht="15.75" thickBot="1" x14ac:dyDescent="0.3">
      <c r="A237" s="3"/>
      <c r="B237" s="118" t="s">
        <v>200</v>
      </c>
      <c r="C237" s="127"/>
      <c r="D237" s="127"/>
      <c r="E237" s="53">
        <v>1308</v>
      </c>
      <c r="F237" s="134">
        <v>2100037298</v>
      </c>
      <c r="G237" s="53">
        <v>250</v>
      </c>
      <c r="H237" s="54">
        <v>1250</v>
      </c>
      <c r="I237" s="55"/>
      <c r="J237" s="56">
        <v>35.619999999999997</v>
      </c>
      <c r="K237" s="189">
        <v>0</v>
      </c>
      <c r="L237" s="57">
        <f>(I237*J237)*0.25</f>
        <v>0</v>
      </c>
    </row>
    <row r="238" spans="1:12" ht="15.75" thickBot="1" x14ac:dyDescent="0.3">
      <c r="A238" s="3"/>
      <c r="B238" s="128" t="s">
        <v>201</v>
      </c>
      <c r="C238" s="129"/>
      <c r="D238" s="129"/>
      <c r="E238" s="105">
        <v>1310</v>
      </c>
      <c r="F238" s="130">
        <v>2100037287</v>
      </c>
      <c r="G238" s="105">
        <v>250</v>
      </c>
      <c r="H238" s="106">
        <v>1250</v>
      </c>
      <c r="I238" s="107"/>
      <c r="J238" s="56">
        <v>35.619999999999997</v>
      </c>
      <c r="K238" s="198">
        <v>0</v>
      </c>
      <c r="L238" s="145">
        <f t="shared" ref="L238:L258" si="17">(I238*J238)*0.25</f>
        <v>0</v>
      </c>
    </row>
    <row r="239" spans="1:12" ht="15.75" thickBot="1" x14ac:dyDescent="0.3">
      <c r="A239" s="3"/>
      <c r="B239" s="128" t="s">
        <v>202</v>
      </c>
      <c r="C239" s="129"/>
      <c r="D239" s="129"/>
      <c r="E239" s="105">
        <v>1344</v>
      </c>
      <c r="F239" s="130">
        <v>2100037310</v>
      </c>
      <c r="G239" s="105">
        <v>250</v>
      </c>
      <c r="H239" s="106">
        <v>1250</v>
      </c>
      <c r="I239" s="107"/>
      <c r="J239" s="56">
        <v>35.619999999999997</v>
      </c>
      <c r="K239" s="189">
        <v>0</v>
      </c>
      <c r="L239" s="145">
        <f t="shared" si="17"/>
        <v>0</v>
      </c>
    </row>
    <row r="240" spans="1:12" ht="15.75" thickBot="1" x14ac:dyDescent="0.3">
      <c r="A240" s="3"/>
      <c r="B240" s="128" t="s">
        <v>203</v>
      </c>
      <c r="C240" s="129"/>
      <c r="D240" s="129"/>
      <c r="E240" s="105">
        <v>1376</v>
      </c>
      <c r="F240" s="130">
        <v>2100037303</v>
      </c>
      <c r="G240" s="105">
        <v>250</v>
      </c>
      <c r="H240" s="106">
        <v>1250</v>
      </c>
      <c r="I240" s="107"/>
      <c r="J240" s="56">
        <v>35.619999999999997</v>
      </c>
      <c r="K240" s="198">
        <v>0</v>
      </c>
      <c r="L240" s="145">
        <f t="shared" si="17"/>
        <v>0</v>
      </c>
    </row>
    <row r="241" spans="1:12" ht="15.75" thickBot="1" x14ac:dyDescent="0.3">
      <c r="A241" s="3"/>
      <c r="B241" s="205" t="s">
        <v>204</v>
      </c>
      <c r="C241" s="206"/>
      <c r="D241" s="207"/>
      <c r="E241" s="105">
        <v>1309</v>
      </c>
      <c r="F241" s="130">
        <v>2100037291</v>
      </c>
      <c r="G241" s="105">
        <v>250</v>
      </c>
      <c r="H241" s="106">
        <v>1250</v>
      </c>
      <c r="I241" s="107"/>
      <c r="J241" s="56">
        <v>35.619999999999997</v>
      </c>
      <c r="K241" s="189">
        <v>0</v>
      </c>
      <c r="L241" s="145">
        <f>(I241*J241)*0.25</f>
        <v>0</v>
      </c>
    </row>
    <row r="242" spans="1:12" ht="15.75" thickBot="1" x14ac:dyDescent="0.3">
      <c r="A242" s="3"/>
      <c r="B242" s="205" t="s">
        <v>205</v>
      </c>
      <c r="C242" s="206"/>
      <c r="D242" s="207"/>
      <c r="E242" s="105">
        <v>1301</v>
      </c>
      <c r="F242" s="130">
        <v>2100037318</v>
      </c>
      <c r="G242" s="105">
        <v>250</v>
      </c>
      <c r="H242" s="106">
        <v>1250</v>
      </c>
      <c r="I242" s="107"/>
      <c r="J242" s="56">
        <v>35.619999999999997</v>
      </c>
      <c r="K242" s="198">
        <v>0</v>
      </c>
      <c r="L242" s="145">
        <f t="shared" si="17"/>
        <v>0</v>
      </c>
    </row>
    <row r="243" spans="1:12" ht="15.75" thickBot="1" x14ac:dyDescent="0.3">
      <c r="A243" s="3"/>
      <c r="B243" s="128" t="s">
        <v>206</v>
      </c>
      <c r="C243" s="129"/>
      <c r="D243" s="129"/>
      <c r="E243" s="105">
        <v>1303</v>
      </c>
      <c r="F243" s="130">
        <v>2100037300</v>
      </c>
      <c r="G243" s="105">
        <v>250</v>
      </c>
      <c r="H243" s="106">
        <v>1250</v>
      </c>
      <c r="I243" s="107"/>
      <c r="J243" s="56">
        <v>35.619999999999997</v>
      </c>
      <c r="K243" s="189">
        <v>0</v>
      </c>
      <c r="L243" s="145">
        <f t="shared" si="17"/>
        <v>0</v>
      </c>
    </row>
    <row r="244" spans="1:12" ht="15.75" thickBot="1" x14ac:dyDescent="0.3">
      <c r="A244" s="3"/>
      <c r="B244" s="128" t="s">
        <v>207</v>
      </c>
      <c r="C244" s="129"/>
      <c r="D244" s="129"/>
      <c r="E244" s="105">
        <v>1305</v>
      </c>
      <c r="F244" s="130">
        <v>2100037297</v>
      </c>
      <c r="G244" s="105">
        <v>250</v>
      </c>
      <c r="H244" s="106">
        <v>1250</v>
      </c>
      <c r="I244" s="107"/>
      <c r="J244" s="56">
        <v>35.619999999999997</v>
      </c>
      <c r="K244" s="198">
        <v>0</v>
      </c>
      <c r="L244" s="145">
        <f t="shared" si="17"/>
        <v>0</v>
      </c>
    </row>
    <row r="245" spans="1:12" ht="15.75" thickBot="1" x14ac:dyDescent="0.3">
      <c r="A245" s="3"/>
      <c r="B245" s="128" t="s">
        <v>208</v>
      </c>
      <c r="C245" s="129"/>
      <c r="D245" s="129"/>
      <c r="E245" s="105">
        <v>1386</v>
      </c>
      <c r="F245" s="130">
        <v>2100037296</v>
      </c>
      <c r="G245" s="105">
        <v>250</v>
      </c>
      <c r="H245" s="106">
        <v>1250</v>
      </c>
      <c r="I245" s="107"/>
      <c r="J245" s="56">
        <v>35.619999999999997</v>
      </c>
      <c r="K245" s="189">
        <v>0</v>
      </c>
      <c r="L245" s="145">
        <f t="shared" si="17"/>
        <v>0</v>
      </c>
    </row>
    <row r="246" spans="1:12" ht="15.75" thickBot="1" x14ac:dyDescent="0.3">
      <c r="A246" s="3"/>
      <c r="B246" s="128" t="s">
        <v>209</v>
      </c>
      <c r="C246" s="129"/>
      <c r="D246" s="129"/>
      <c r="E246" s="105">
        <v>1307</v>
      </c>
      <c r="F246" s="130">
        <v>2100037299</v>
      </c>
      <c r="G246" s="105">
        <v>250</v>
      </c>
      <c r="H246" s="106">
        <v>1250</v>
      </c>
      <c r="I246" s="107"/>
      <c r="J246" s="56">
        <v>35.619999999999997</v>
      </c>
      <c r="K246" s="198">
        <v>0</v>
      </c>
      <c r="L246" s="145">
        <f t="shared" si="17"/>
        <v>0</v>
      </c>
    </row>
    <row r="247" spans="1:12" ht="15.75" thickBot="1" x14ac:dyDescent="0.3">
      <c r="A247" s="3"/>
      <c r="B247" s="128" t="s">
        <v>210</v>
      </c>
      <c r="C247" s="129"/>
      <c r="D247" s="129"/>
      <c r="E247" s="105">
        <v>1346</v>
      </c>
      <c r="F247" s="130">
        <v>2100037288</v>
      </c>
      <c r="G247" s="105">
        <v>250</v>
      </c>
      <c r="H247" s="106">
        <v>1250</v>
      </c>
      <c r="I247" s="107"/>
      <c r="J247" s="56">
        <v>35.619999999999997</v>
      </c>
      <c r="K247" s="189">
        <v>0</v>
      </c>
      <c r="L247" s="145">
        <f t="shared" si="17"/>
        <v>0</v>
      </c>
    </row>
    <row r="248" spans="1:12" ht="15.75" thickBot="1" x14ac:dyDescent="0.3">
      <c r="A248" s="3"/>
      <c r="B248" s="128" t="s">
        <v>211</v>
      </c>
      <c r="C248" s="129"/>
      <c r="D248" s="129"/>
      <c r="E248" s="105">
        <v>1342</v>
      </c>
      <c r="F248" s="130">
        <v>2100037312</v>
      </c>
      <c r="G248" s="105">
        <v>250</v>
      </c>
      <c r="H248" s="106">
        <v>1250</v>
      </c>
      <c r="I248" s="107"/>
      <c r="J248" s="56">
        <v>35.619999999999997</v>
      </c>
      <c r="K248" s="198">
        <v>0</v>
      </c>
      <c r="L248" s="145">
        <f t="shared" si="17"/>
        <v>0</v>
      </c>
    </row>
    <row r="249" spans="1:12" ht="15.75" thickBot="1" x14ac:dyDescent="0.3">
      <c r="A249" s="3"/>
      <c r="B249" s="128" t="s">
        <v>212</v>
      </c>
      <c r="C249" s="129"/>
      <c r="D249" s="129"/>
      <c r="E249" s="105">
        <v>1315</v>
      </c>
      <c r="F249" s="130">
        <v>2100037306</v>
      </c>
      <c r="G249" s="105">
        <v>250</v>
      </c>
      <c r="H249" s="106">
        <v>1250</v>
      </c>
      <c r="I249" s="107"/>
      <c r="J249" s="56">
        <v>35.619999999999997</v>
      </c>
      <c r="K249" s="189">
        <v>0</v>
      </c>
      <c r="L249" s="145">
        <f t="shared" si="17"/>
        <v>0</v>
      </c>
    </row>
    <row r="250" spans="1:12" ht="15.75" thickBot="1" x14ac:dyDescent="0.3">
      <c r="A250" s="3"/>
      <c r="B250" s="128" t="s">
        <v>213</v>
      </c>
      <c r="C250" s="129"/>
      <c r="D250" s="129"/>
      <c r="E250" s="105">
        <v>1302</v>
      </c>
      <c r="F250" s="130">
        <v>2100037283</v>
      </c>
      <c r="G250" s="105">
        <v>250</v>
      </c>
      <c r="H250" s="106">
        <v>1250</v>
      </c>
      <c r="I250" s="107"/>
      <c r="J250" s="56">
        <v>35.619999999999997</v>
      </c>
      <c r="K250" s="198">
        <v>0</v>
      </c>
      <c r="L250" s="145">
        <f t="shared" si="17"/>
        <v>0</v>
      </c>
    </row>
    <row r="251" spans="1:12" ht="15.75" thickBot="1" x14ac:dyDescent="0.3">
      <c r="A251" s="3"/>
      <c r="B251" s="128" t="s">
        <v>214</v>
      </c>
      <c r="C251" s="129"/>
      <c r="D251" s="129"/>
      <c r="E251" s="105">
        <v>1304</v>
      </c>
      <c r="F251" s="130">
        <v>2100037284</v>
      </c>
      <c r="G251" s="105">
        <v>250</v>
      </c>
      <c r="H251" s="106">
        <v>1250</v>
      </c>
      <c r="I251" s="107"/>
      <c r="J251" s="56">
        <v>35.619999999999997</v>
      </c>
      <c r="K251" s="189">
        <v>0</v>
      </c>
      <c r="L251" s="145">
        <f t="shared" si="17"/>
        <v>0</v>
      </c>
    </row>
    <row r="252" spans="1:12" ht="15.75" thickBot="1" x14ac:dyDescent="0.3">
      <c r="A252" s="3"/>
      <c r="B252" s="128" t="s">
        <v>215</v>
      </c>
      <c r="C252" s="129"/>
      <c r="D252" s="129"/>
      <c r="E252" s="105">
        <v>1357</v>
      </c>
      <c r="F252" s="130">
        <v>2100037315</v>
      </c>
      <c r="G252" s="105">
        <v>250</v>
      </c>
      <c r="H252" s="106">
        <v>1250</v>
      </c>
      <c r="I252" s="107"/>
      <c r="J252" s="56">
        <v>35.619999999999997</v>
      </c>
      <c r="K252" s="198">
        <v>0</v>
      </c>
      <c r="L252" s="145">
        <f t="shared" si="17"/>
        <v>0</v>
      </c>
    </row>
    <row r="253" spans="1:12" ht="15.75" thickBot="1" x14ac:dyDescent="0.3">
      <c r="A253" s="3"/>
      <c r="B253" s="128" t="s">
        <v>216</v>
      </c>
      <c r="C253" s="129"/>
      <c r="D253" s="129"/>
      <c r="E253" s="105">
        <v>1356</v>
      </c>
      <c r="F253" s="130">
        <v>2100037295</v>
      </c>
      <c r="G253" s="105">
        <v>250</v>
      </c>
      <c r="H253" s="106">
        <v>1250</v>
      </c>
      <c r="I253" s="107"/>
      <c r="J253" s="56">
        <v>35.619999999999997</v>
      </c>
      <c r="K253" s="189">
        <v>0</v>
      </c>
      <c r="L253" s="145">
        <f t="shared" si="17"/>
        <v>0</v>
      </c>
    </row>
    <row r="254" spans="1:12" ht="15.75" thickBot="1" x14ac:dyDescent="0.3">
      <c r="A254" s="3"/>
      <c r="B254" s="128" t="s">
        <v>217</v>
      </c>
      <c r="C254" s="129"/>
      <c r="D254" s="129"/>
      <c r="E254" s="105">
        <v>1358</v>
      </c>
      <c r="F254" s="130">
        <v>2100037304</v>
      </c>
      <c r="G254" s="105">
        <v>250</v>
      </c>
      <c r="H254" s="106">
        <v>1250</v>
      </c>
      <c r="I254" s="107"/>
      <c r="J254" s="56">
        <v>35.619999999999997</v>
      </c>
      <c r="K254" s="198">
        <v>0</v>
      </c>
      <c r="L254" s="145">
        <f t="shared" si="17"/>
        <v>0</v>
      </c>
    </row>
    <row r="255" spans="1:12" ht="15.75" thickBot="1" x14ac:dyDescent="0.3">
      <c r="A255" s="3"/>
      <c r="B255" s="128" t="s">
        <v>218</v>
      </c>
      <c r="C255" s="129"/>
      <c r="D255" s="129"/>
      <c r="E255" s="105">
        <v>1348</v>
      </c>
      <c r="F255" s="130">
        <v>2100037311</v>
      </c>
      <c r="G255" s="105">
        <v>250</v>
      </c>
      <c r="H255" s="106">
        <v>1250</v>
      </c>
      <c r="I255" s="107"/>
      <c r="J255" s="56">
        <v>35.619999999999997</v>
      </c>
      <c r="K255" s="189">
        <v>0</v>
      </c>
      <c r="L255" s="145">
        <f t="shared" si="17"/>
        <v>0</v>
      </c>
    </row>
    <row r="256" spans="1:12" ht="15.75" thickBot="1" x14ac:dyDescent="0.3">
      <c r="A256" s="3"/>
      <c r="B256" s="128" t="s">
        <v>219</v>
      </c>
      <c r="C256" s="140"/>
      <c r="D256" s="140"/>
      <c r="E256" s="141">
        <v>1278</v>
      </c>
      <c r="F256" s="142">
        <v>2100037286</v>
      </c>
      <c r="G256" s="141">
        <v>250</v>
      </c>
      <c r="H256" s="143">
        <v>1250</v>
      </c>
      <c r="I256" s="144"/>
      <c r="J256" s="56">
        <v>35.619999999999997</v>
      </c>
      <c r="K256" s="198">
        <v>0</v>
      </c>
      <c r="L256" s="109">
        <f t="shared" si="17"/>
        <v>0</v>
      </c>
    </row>
    <row r="257" spans="1:12" ht="15.75" thickBot="1" x14ac:dyDescent="0.3">
      <c r="A257" s="3"/>
      <c r="B257" s="128" t="s">
        <v>220</v>
      </c>
      <c r="C257" s="140"/>
      <c r="D257" s="140"/>
      <c r="E257" s="141">
        <v>1276</v>
      </c>
      <c r="F257" s="142">
        <v>2100037294</v>
      </c>
      <c r="G257" s="141">
        <v>250</v>
      </c>
      <c r="H257" s="143">
        <v>1250</v>
      </c>
      <c r="I257" s="144"/>
      <c r="J257" s="56">
        <v>35.619999999999997</v>
      </c>
      <c r="K257" s="189">
        <v>0</v>
      </c>
      <c r="L257" s="109">
        <f t="shared" si="17"/>
        <v>0</v>
      </c>
    </row>
    <row r="258" spans="1:12" ht="15.75" thickBot="1" x14ac:dyDescent="0.3">
      <c r="A258" s="3"/>
      <c r="B258" s="128" t="s">
        <v>221</v>
      </c>
      <c r="C258" s="140"/>
      <c r="D258" s="140"/>
      <c r="E258" s="141">
        <v>1274</v>
      </c>
      <c r="F258" s="142">
        <v>2100037317</v>
      </c>
      <c r="G258" s="141">
        <v>250</v>
      </c>
      <c r="H258" s="143">
        <v>1250</v>
      </c>
      <c r="I258" s="144"/>
      <c r="J258" s="56">
        <v>35.619999999999997</v>
      </c>
      <c r="K258" s="198">
        <v>0</v>
      </c>
      <c r="L258" s="109">
        <f t="shared" si="17"/>
        <v>0</v>
      </c>
    </row>
    <row r="259" spans="1:12" ht="15.75" thickBot="1" x14ac:dyDescent="0.3">
      <c r="A259" s="3"/>
      <c r="B259" s="131" t="s">
        <v>222</v>
      </c>
      <c r="C259" s="132"/>
      <c r="D259" s="132"/>
      <c r="E259" s="61">
        <v>1328</v>
      </c>
      <c r="F259" s="133">
        <v>2100037308</v>
      </c>
      <c r="G259" s="61">
        <v>250</v>
      </c>
      <c r="H259" s="62">
        <v>1250</v>
      </c>
      <c r="I259" s="63"/>
      <c r="J259" s="56">
        <v>35.619999999999997</v>
      </c>
      <c r="K259" s="189">
        <v>0</v>
      </c>
      <c r="L259" s="65">
        <f>(I259*J259)*0.25</f>
        <v>0</v>
      </c>
    </row>
    <row r="260" spans="1:12" x14ac:dyDescent="0.25">
      <c r="A260" s="3"/>
      <c r="B260" s="66"/>
      <c r="C260" s="125"/>
      <c r="D260" s="125"/>
      <c r="E260" s="77"/>
      <c r="F260" s="77"/>
      <c r="G260" s="77"/>
      <c r="H260" s="78"/>
      <c r="I260" s="79"/>
      <c r="J260" s="80"/>
      <c r="K260" s="80"/>
      <c r="L260" s="81"/>
    </row>
    <row r="261" spans="1:12" ht="15.75" thickBot="1" x14ac:dyDescent="0.3">
      <c r="A261" s="3"/>
      <c r="B261" s="66"/>
      <c r="C261" s="125"/>
      <c r="D261" s="175" t="s">
        <v>223</v>
      </c>
      <c r="E261" s="176"/>
      <c r="F261" s="176"/>
      <c r="G261" s="176"/>
      <c r="H261" s="177"/>
      <c r="I261" s="79"/>
      <c r="J261" s="80"/>
      <c r="K261" s="80"/>
      <c r="L261" s="81"/>
    </row>
    <row r="262" spans="1:12" ht="15.75" thickBot="1" x14ac:dyDescent="0.3">
      <c r="A262" s="3"/>
      <c r="B262" s="118" t="s">
        <v>224</v>
      </c>
      <c r="C262" s="127"/>
      <c r="D262" s="127"/>
      <c r="E262" s="53">
        <v>1327</v>
      </c>
      <c r="F262" s="134">
        <v>2100037292</v>
      </c>
      <c r="G262" s="53">
        <v>250</v>
      </c>
      <c r="H262" s="54">
        <v>1250</v>
      </c>
      <c r="I262" s="55"/>
      <c r="J262" s="56">
        <v>42.88</v>
      </c>
      <c r="K262" s="189">
        <v>0</v>
      </c>
      <c r="L262" s="57">
        <f>(I262*J262)*0.25</f>
        <v>0</v>
      </c>
    </row>
    <row r="263" spans="1:12" ht="15.75" thickBot="1" x14ac:dyDescent="0.3">
      <c r="A263" s="3"/>
      <c r="B263" s="128" t="s">
        <v>225</v>
      </c>
      <c r="C263" s="129"/>
      <c r="D263" s="129"/>
      <c r="E263" s="105">
        <v>1359</v>
      </c>
      <c r="F263" s="130">
        <v>2100037313</v>
      </c>
      <c r="G263" s="105">
        <v>250</v>
      </c>
      <c r="H263" s="106">
        <v>1250</v>
      </c>
      <c r="I263" s="107"/>
      <c r="J263" s="56">
        <v>42.88</v>
      </c>
      <c r="K263" s="198">
        <v>0</v>
      </c>
      <c r="L263" s="145">
        <f t="shared" ref="L263:L273" si="18">(I263*J263)*0.25</f>
        <v>0</v>
      </c>
    </row>
    <row r="264" spans="1:12" ht="15.75" thickBot="1" x14ac:dyDescent="0.3">
      <c r="A264" s="3"/>
      <c r="B264" s="128" t="s">
        <v>226</v>
      </c>
      <c r="C264" s="129"/>
      <c r="D264" s="129"/>
      <c r="E264" s="105">
        <v>1361</v>
      </c>
      <c r="F264" s="130">
        <v>2100037301</v>
      </c>
      <c r="G264" s="105">
        <v>250</v>
      </c>
      <c r="H264" s="106">
        <v>1250</v>
      </c>
      <c r="I264" s="107"/>
      <c r="J264" s="56">
        <v>42.88</v>
      </c>
      <c r="K264" s="189">
        <v>0</v>
      </c>
      <c r="L264" s="145">
        <f t="shared" si="18"/>
        <v>0</v>
      </c>
    </row>
    <row r="265" spans="1:12" ht="15.75" thickBot="1" x14ac:dyDescent="0.3">
      <c r="A265" s="3"/>
      <c r="B265" s="128" t="s">
        <v>227</v>
      </c>
      <c r="C265" s="129"/>
      <c r="D265" s="129"/>
      <c r="E265" s="105">
        <v>1377</v>
      </c>
      <c r="F265" s="130">
        <v>2100037289</v>
      </c>
      <c r="G265" s="105">
        <v>250</v>
      </c>
      <c r="H265" s="106">
        <v>1250</v>
      </c>
      <c r="I265" s="107"/>
      <c r="J265" s="56">
        <v>42.88</v>
      </c>
      <c r="K265" s="198">
        <v>0</v>
      </c>
      <c r="L265" s="145">
        <f t="shared" si="18"/>
        <v>0</v>
      </c>
    </row>
    <row r="266" spans="1:12" ht="15.75" thickBot="1" x14ac:dyDescent="0.3">
      <c r="A266" s="3"/>
      <c r="B266" s="128" t="s">
        <v>228</v>
      </c>
      <c r="C266" s="129"/>
      <c r="D266" s="129"/>
      <c r="E266" s="105">
        <v>1381</v>
      </c>
      <c r="F266" s="130">
        <v>2100037314</v>
      </c>
      <c r="G266" s="105">
        <v>250</v>
      </c>
      <c r="H266" s="106">
        <v>1250</v>
      </c>
      <c r="I266" s="107"/>
      <c r="J266" s="56">
        <v>42.88</v>
      </c>
      <c r="K266" s="189">
        <v>0</v>
      </c>
      <c r="L266" s="145">
        <f t="shared" si="18"/>
        <v>0</v>
      </c>
    </row>
    <row r="267" spans="1:12" ht="15.75" thickBot="1" x14ac:dyDescent="0.3">
      <c r="A267" s="3"/>
      <c r="B267" s="128" t="s">
        <v>229</v>
      </c>
      <c r="C267" s="129"/>
      <c r="D267" s="129"/>
      <c r="E267" s="105">
        <v>1382</v>
      </c>
      <c r="F267" s="130">
        <v>2100037302</v>
      </c>
      <c r="G267" s="105">
        <v>250</v>
      </c>
      <c r="H267" s="106">
        <v>1250</v>
      </c>
      <c r="I267" s="107"/>
      <c r="J267" s="56">
        <v>42.88</v>
      </c>
      <c r="K267" s="198">
        <v>0</v>
      </c>
      <c r="L267" s="145">
        <f t="shared" si="18"/>
        <v>0</v>
      </c>
    </row>
    <row r="268" spans="1:12" ht="15.75" thickBot="1" x14ac:dyDescent="0.3">
      <c r="A268" s="3"/>
      <c r="B268" s="128" t="s">
        <v>230</v>
      </c>
      <c r="C268" s="129"/>
      <c r="D268" s="129"/>
      <c r="E268" s="105">
        <v>1383</v>
      </c>
      <c r="F268" s="130">
        <v>2100037307</v>
      </c>
      <c r="G268" s="105">
        <v>250</v>
      </c>
      <c r="H268" s="106">
        <v>1250</v>
      </c>
      <c r="I268" s="107"/>
      <c r="J268" s="56">
        <v>42.88</v>
      </c>
      <c r="K268" s="189">
        <v>0</v>
      </c>
      <c r="L268" s="145">
        <f t="shared" si="18"/>
        <v>0</v>
      </c>
    </row>
    <row r="269" spans="1:12" ht="15.75" thickBot="1" x14ac:dyDescent="0.3">
      <c r="A269" s="3"/>
      <c r="B269" s="128" t="s">
        <v>231</v>
      </c>
      <c r="C269" s="129"/>
      <c r="D269" s="129"/>
      <c r="E269" s="105">
        <v>1764</v>
      </c>
      <c r="F269" s="130">
        <v>2100037293</v>
      </c>
      <c r="G269" s="105">
        <v>250</v>
      </c>
      <c r="H269" s="106">
        <v>1250</v>
      </c>
      <c r="I269" s="107"/>
      <c r="J269" s="56">
        <v>42.88</v>
      </c>
      <c r="K269" s="198">
        <v>0</v>
      </c>
      <c r="L269" s="145">
        <f t="shared" si="18"/>
        <v>0</v>
      </c>
    </row>
    <row r="270" spans="1:12" ht="15.75" thickBot="1" x14ac:dyDescent="0.3">
      <c r="A270" s="3"/>
      <c r="B270" s="128" t="s">
        <v>232</v>
      </c>
      <c r="C270" s="129"/>
      <c r="D270" s="129"/>
      <c r="E270" s="105">
        <v>1378</v>
      </c>
      <c r="F270" s="130">
        <v>2100037290</v>
      </c>
      <c r="G270" s="105">
        <v>250</v>
      </c>
      <c r="H270" s="106">
        <v>1250</v>
      </c>
      <c r="I270" s="107"/>
      <c r="J270" s="56">
        <v>42.88</v>
      </c>
      <c r="K270" s="189">
        <v>0</v>
      </c>
      <c r="L270" s="145">
        <f t="shared" si="18"/>
        <v>0</v>
      </c>
    </row>
    <row r="271" spans="1:12" ht="15.75" thickBot="1" x14ac:dyDescent="0.3">
      <c r="A271" s="3"/>
      <c r="B271" s="128" t="s">
        <v>233</v>
      </c>
      <c r="C271" s="129"/>
      <c r="D271" s="129"/>
      <c r="E271" s="105">
        <v>1319</v>
      </c>
      <c r="F271" s="130">
        <v>2100037285</v>
      </c>
      <c r="G271" s="105">
        <v>250</v>
      </c>
      <c r="H271" s="106">
        <v>1250</v>
      </c>
      <c r="I271" s="107"/>
      <c r="J271" s="56">
        <v>42.88</v>
      </c>
      <c r="K271" s="198">
        <v>0</v>
      </c>
      <c r="L271" s="145">
        <f t="shared" si="18"/>
        <v>0</v>
      </c>
    </row>
    <row r="272" spans="1:12" ht="15.75" thickBot="1" x14ac:dyDescent="0.3">
      <c r="A272" s="3"/>
      <c r="B272" s="128" t="s">
        <v>234</v>
      </c>
      <c r="C272" s="129"/>
      <c r="D272" s="129"/>
      <c r="E272" s="105">
        <v>1320</v>
      </c>
      <c r="F272" s="130">
        <v>2100037316</v>
      </c>
      <c r="G272" s="105">
        <v>250</v>
      </c>
      <c r="H272" s="106">
        <v>1250</v>
      </c>
      <c r="I272" s="107"/>
      <c r="J272" s="56">
        <v>42.88</v>
      </c>
      <c r="K272" s="189">
        <v>0</v>
      </c>
      <c r="L272" s="145">
        <f t="shared" si="18"/>
        <v>0</v>
      </c>
    </row>
    <row r="273" spans="1:12" ht="15.75" thickBot="1" x14ac:dyDescent="0.3">
      <c r="A273" s="3"/>
      <c r="B273" s="128" t="s">
        <v>235</v>
      </c>
      <c r="C273" s="140"/>
      <c r="D273" s="140"/>
      <c r="E273" s="141">
        <v>1272</v>
      </c>
      <c r="F273" s="142">
        <v>2100037305</v>
      </c>
      <c r="G273" s="141">
        <v>250</v>
      </c>
      <c r="H273" s="143">
        <v>1250</v>
      </c>
      <c r="I273" s="144"/>
      <c r="J273" s="56">
        <v>42.88</v>
      </c>
      <c r="K273" s="198">
        <v>0</v>
      </c>
      <c r="L273" s="109">
        <f t="shared" si="18"/>
        <v>0</v>
      </c>
    </row>
    <row r="274" spans="1:12" ht="15.75" thickBot="1" x14ac:dyDescent="0.3">
      <c r="A274" s="3"/>
      <c r="B274" s="173" t="s">
        <v>236</v>
      </c>
      <c r="C274" s="132"/>
      <c r="D274" s="132"/>
      <c r="E274" s="61">
        <v>1384</v>
      </c>
      <c r="F274" s="133">
        <v>2100037309</v>
      </c>
      <c r="G274" s="61">
        <v>250</v>
      </c>
      <c r="H274" s="62">
        <v>1250</v>
      </c>
      <c r="I274" s="63"/>
      <c r="J274" s="56">
        <v>42.88</v>
      </c>
      <c r="K274" s="189">
        <v>0</v>
      </c>
      <c r="L274" s="65">
        <f>(I274*J274)*0.25</f>
        <v>0</v>
      </c>
    </row>
    <row r="275" spans="1:12" x14ac:dyDescent="0.25">
      <c r="A275" s="3"/>
      <c r="B275" s="125"/>
      <c r="C275" s="125"/>
      <c r="D275" s="125"/>
      <c r="E275" s="77"/>
      <c r="F275" s="77"/>
      <c r="G275" s="77"/>
      <c r="H275" s="78"/>
      <c r="I275" s="79"/>
      <c r="J275" s="126"/>
      <c r="K275" s="126"/>
      <c r="L275" s="77"/>
    </row>
    <row r="276" spans="1:12" ht="15.75" thickBot="1" x14ac:dyDescent="0.3">
      <c r="A276" s="3"/>
      <c r="B276" s="125"/>
      <c r="C276" s="125"/>
      <c r="D276" s="175" t="s">
        <v>237</v>
      </c>
      <c r="E276" s="176"/>
      <c r="F276" s="176"/>
      <c r="G276" s="176"/>
      <c r="H276" s="177"/>
      <c r="I276" s="179"/>
      <c r="J276" s="126"/>
      <c r="K276" s="126"/>
      <c r="L276" s="77"/>
    </row>
    <row r="277" spans="1:12" ht="15.75" thickBot="1" x14ac:dyDescent="0.3">
      <c r="A277" s="3"/>
      <c r="B277" s="118" t="s">
        <v>238</v>
      </c>
      <c r="C277" s="127"/>
      <c r="D277" s="127"/>
      <c r="E277" s="53">
        <v>2640</v>
      </c>
      <c r="F277" s="134">
        <v>2100037327</v>
      </c>
      <c r="G277" s="53">
        <v>250</v>
      </c>
      <c r="H277" s="54">
        <v>1000</v>
      </c>
      <c r="I277" s="55"/>
      <c r="J277" s="56">
        <v>47.6</v>
      </c>
      <c r="K277" s="189">
        <v>0</v>
      </c>
      <c r="L277" s="57">
        <f>(I277*J277)*0.25</f>
        <v>0</v>
      </c>
    </row>
    <row r="278" spans="1:12" ht="15.75" thickBot="1" x14ac:dyDescent="0.3">
      <c r="A278" s="3"/>
      <c r="B278" s="128" t="s">
        <v>239</v>
      </c>
      <c r="C278" s="129"/>
      <c r="D278" s="129"/>
      <c r="E278" s="105">
        <v>2638</v>
      </c>
      <c r="F278" s="130">
        <v>2100037323</v>
      </c>
      <c r="G278" s="105">
        <v>250</v>
      </c>
      <c r="H278" s="106">
        <v>1000</v>
      </c>
      <c r="I278" s="107"/>
      <c r="J278" s="56">
        <v>47.6</v>
      </c>
      <c r="K278" s="198">
        <v>0</v>
      </c>
      <c r="L278" s="145">
        <f t="shared" ref="L278:L298" si="19">(I278*J278)*0.25</f>
        <v>0</v>
      </c>
    </row>
    <row r="279" spans="1:12" ht="15.75" thickBot="1" x14ac:dyDescent="0.3">
      <c r="A279" s="3"/>
      <c r="B279" s="128" t="s">
        <v>240</v>
      </c>
      <c r="C279" s="129"/>
      <c r="D279" s="129"/>
      <c r="E279" s="105">
        <v>2637</v>
      </c>
      <c r="F279" s="130">
        <v>2100037336</v>
      </c>
      <c r="G279" s="105">
        <v>250</v>
      </c>
      <c r="H279" s="106">
        <v>1000</v>
      </c>
      <c r="I279" s="107"/>
      <c r="J279" s="56">
        <v>47.6</v>
      </c>
      <c r="K279" s="189">
        <v>0</v>
      </c>
      <c r="L279" s="145">
        <f t="shared" si="19"/>
        <v>0</v>
      </c>
    </row>
    <row r="280" spans="1:12" ht="15.75" thickBot="1" x14ac:dyDescent="0.3">
      <c r="A280" s="3"/>
      <c r="B280" s="128" t="s">
        <v>241</v>
      </c>
      <c r="C280" s="129"/>
      <c r="D280" s="129"/>
      <c r="E280" s="105">
        <v>2639</v>
      </c>
      <c r="F280" s="130">
        <v>2100037330</v>
      </c>
      <c r="G280" s="105">
        <v>250</v>
      </c>
      <c r="H280" s="106">
        <v>1000</v>
      </c>
      <c r="I280" s="107"/>
      <c r="J280" s="56">
        <v>47.6</v>
      </c>
      <c r="K280" s="198">
        <v>0</v>
      </c>
      <c r="L280" s="145">
        <f t="shared" si="19"/>
        <v>0</v>
      </c>
    </row>
    <row r="281" spans="1:12" ht="15.75" thickBot="1" x14ac:dyDescent="0.3">
      <c r="A281" s="3"/>
      <c r="B281" s="205" t="s">
        <v>242</v>
      </c>
      <c r="C281" s="206"/>
      <c r="D281" s="207"/>
      <c r="E281" s="105">
        <v>1111</v>
      </c>
      <c r="F281" s="130">
        <v>2100016435</v>
      </c>
      <c r="G281" s="105">
        <v>250</v>
      </c>
      <c r="H281" s="106">
        <v>1000</v>
      </c>
      <c r="I281" s="107"/>
      <c r="J281" s="56">
        <v>47.6</v>
      </c>
      <c r="K281" s="189">
        <v>0</v>
      </c>
      <c r="L281" s="145">
        <f>(I281*J281)*0.25</f>
        <v>0</v>
      </c>
    </row>
    <row r="282" spans="1:12" ht="15.75" thickBot="1" x14ac:dyDescent="0.3">
      <c r="A282" s="3"/>
      <c r="B282" s="205" t="s">
        <v>243</v>
      </c>
      <c r="C282" s="206"/>
      <c r="D282" s="207"/>
      <c r="E282" s="105">
        <v>1065</v>
      </c>
      <c r="F282" s="130">
        <v>2100016450</v>
      </c>
      <c r="G282" s="105">
        <v>250</v>
      </c>
      <c r="H282" s="106">
        <v>1000</v>
      </c>
      <c r="I282" s="107"/>
      <c r="J282" s="56">
        <v>47.6</v>
      </c>
      <c r="K282" s="198">
        <v>0</v>
      </c>
      <c r="L282" s="145">
        <f t="shared" si="19"/>
        <v>0</v>
      </c>
    </row>
    <row r="283" spans="1:12" ht="15.75" thickBot="1" x14ac:dyDescent="0.3">
      <c r="A283" s="3"/>
      <c r="B283" s="128" t="s">
        <v>244</v>
      </c>
      <c r="C283" s="129"/>
      <c r="D283" s="129"/>
      <c r="E283" s="105">
        <v>1066</v>
      </c>
      <c r="F283" s="130">
        <v>2100016417</v>
      </c>
      <c r="G283" s="105">
        <v>250</v>
      </c>
      <c r="H283" s="106">
        <v>1000</v>
      </c>
      <c r="I283" s="107"/>
      <c r="J283" s="56">
        <v>47.6</v>
      </c>
      <c r="K283" s="189">
        <v>0</v>
      </c>
      <c r="L283" s="145">
        <f t="shared" si="19"/>
        <v>0</v>
      </c>
    </row>
    <row r="284" spans="1:12" ht="15.75" thickBot="1" x14ac:dyDescent="0.3">
      <c r="A284" s="3"/>
      <c r="B284" s="128" t="s">
        <v>245</v>
      </c>
      <c r="C284" s="129"/>
      <c r="D284" s="129"/>
      <c r="E284" s="105">
        <v>1067</v>
      </c>
      <c r="F284" s="130">
        <v>2100037326</v>
      </c>
      <c r="G284" s="105">
        <v>250</v>
      </c>
      <c r="H284" s="106">
        <v>1000</v>
      </c>
      <c r="I284" s="107"/>
      <c r="J284" s="56">
        <v>47.6</v>
      </c>
      <c r="K284" s="198">
        <v>0</v>
      </c>
      <c r="L284" s="145">
        <f t="shared" si="19"/>
        <v>0</v>
      </c>
    </row>
    <row r="285" spans="1:12" ht="15.75" thickBot="1" x14ac:dyDescent="0.3">
      <c r="A285" s="3"/>
      <c r="B285" s="128" t="s">
        <v>246</v>
      </c>
      <c r="C285" s="129"/>
      <c r="D285" s="129"/>
      <c r="E285" s="105">
        <v>1110</v>
      </c>
      <c r="F285" s="130">
        <v>2100016423</v>
      </c>
      <c r="G285" s="105">
        <v>250</v>
      </c>
      <c r="H285" s="106">
        <v>1000</v>
      </c>
      <c r="I285" s="107"/>
      <c r="J285" s="56">
        <v>47.6</v>
      </c>
      <c r="K285" s="189">
        <v>0</v>
      </c>
      <c r="L285" s="145">
        <f t="shared" si="19"/>
        <v>0</v>
      </c>
    </row>
    <row r="286" spans="1:12" ht="15.75" thickBot="1" x14ac:dyDescent="0.3">
      <c r="A286" s="3"/>
      <c r="B286" s="128" t="s">
        <v>247</v>
      </c>
      <c r="C286" s="129"/>
      <c r="D286" s="129"/>
      <c r="E286" s="105">
        <v>1115</v>
      </c>
      <c r="F286" s="130">
        <v>2100037328</v>
      </c>
      <c r="G286" s="105">
        <v>250</v>
      </c>
      <c r="H286" s="106">
        <v>1000</v>
      </c>
      <c r="I286" s="107"/>
      <c r="J286" s="56">
        <v>47.6</v>
      </c>
      <c r="K286" s="198">
        <v>0</v>
      </c>
      <c r="L286" s="145">
        <f t="shared" si="19"/>
        <v>0</v>
      </c>
    </row>
    <row r="287" spans="1:12" ht="15.75" thickBot="1" x14ac:dyDescent="0.3">
      <c r="A287" s="3"/>
      <c r="B287" s="128" t="s">
        <v>248</v>
      </c>
      <c r="C287" s="129"/>
      <c r="D287" s="129"/>
      <c r="E287" s="105">
        <v>1068</v>
      </c>
      <c r="F287" s="130">
        <v>2100016448</v>
      </c>
      <c r="G287" s="105">
        <v>250</v>
      </c>
      <c r="H287" s="106">
        <v>1000</v>
      </c>
      <c r="I287" s="107"/>
      <c r="J287" s="56">
        <v>47.6</v>
      </c>
      <c r="K287" s="189">
        <v>0</v>
      </c>
      <c r="L287" s="145">
        <f t="shared" si="19"/>
        <v>0</v>
      </c>
    </row>
    <row r="288" spans="1:12" ht="15.75" thickBot="1" x14ac:dyDescent="0.3">
      <c r="A288" s="3"/>
      <c r="B288" s="128" t="s">
        <v>249</v>
      </c>
      <c r="C288" s="129"/>
      <c r="D288" s="129"/>
      <c r="E288" s="105">
        <v>1112</v>
      </c>
      <c r="F288" s="130">
        <v>2100037337</v>
      </c>
      <c r="G288" s="105">
        <v>250</v>
      </c>
      <c r="H288" s="106">
        <v>1000</v>
      </c>
      <c r="I288" s="107"/>
      <c r="J288" s="56">
        <v>47.6</v>
      </c>
      <c r="K288" s="198">
        <v>0</v>
      </c>
      <c r="L288" s="145">
        <f t="shared" si="19"/>
        <v>0</v>
      </c>
    </row>
    <row r="289" spans="1:12" ht="15.75" thickBot="1" x14ac:dyDescent="0.3">
      <c r="A289" s="3"/>
      <c r="B289" s="128" t="s">
        <v>250</v>
      </c>
      <c r="C289" s="129"/>
      <c r="D289" s="129"/>
      <c r="E289" s="105">
        <v>1114</v>
      </c>
      <c r="F289" s="130">
        <v>2100016441</v>
      </c>
      <c r="G289" s="105">
        <v>250</v>
      </c>
      <c r="H289" s="106">
        <v>1000</v>
      </c>
      <c r="I289" s="107"/>
      <c r="J289" s="56">
        <v>47.6</v>
      </c>
      <c r="K289" s="189">
        <v>0</v>
      </c>
      <c r="L289" s="145">
        <f t="shared" si="19"/>
        <v>0</v>
      </c>
    </row>
    <row r="290" spans="1:12" ht="15.75" thickBot="1" x14ac:dyDescent="0.3">
      <c r="A290" s="3"/>
      <c r="B290" s="128" t="s">
        <v>251</v>
      </c>
      <c r="C290" s="129"/>
      <c r="D290" s="129"/>
      <c r="E290" s="105">
        <v>1108</v>
      </c>
      <c r="F290" s="130">
        <v>2100037319</v>
      </c>
      <c r="G290" s="105">
        <v>250</v>
      </c>
      <c r="H290" s="106">
        <v>1000</v>
      </c>
      <c r="I290" s="107"/>
      <c r="J290" s="56">
        <v>47.6</v>
      </c>
      <c r="K290" s="198">
        <v>0</v>
      </c>
      <c r="L290" s="145">
        <f t="shared" si="19"/>
        <v>0</v>
      </c>
    </row>
    <row r="291" spans="1:12" ht="15.75" thickBot="1" x14ac:dyDescent="0.3">
      <c r="A291" s="3"/>
      <c r="B291" s="128" t="s">
        <v>252</v>
      </c>
      <c r="C291" s="129"/>
      <c r="D291" s="129"/>
      <c r="E291" s="105">
        <v>1109</v>
      </c>
      <c r="F291" s="130">
        <v>2100037320</v>
      </c>
      <c r="G291" s="105">
        <v>250</v>
      </c>
      <c r="H291" s="106">
        <v>1000</v>
      </c>
      <c r="I291" s="107"/>
      <c r="J291" s="56">
        <v>47.6</v>
      </c>
      <c r="K291" s="189">
        <v>0</v>
      </c>
      <c r="L291" s="145">
        <f t="shared" si="19"/>
        <v>0</v>
      </c>
    </row>
    <row r="292" spans="1:12" ht="15.75" thickBot="1" x14ac:dyDescent="0.3">
      <c r="A292" s="3"/>
      <c r="B292" s="128" t="s">
        <v>253</v>
      </c>
      <c r="C292" s="129"/>
      <c r="D292" s="129"/>
      <c r="E292" s="105">
        <v>1142</v>
      </c>
      <c r="F292" s="130">
        <v>2100037339</v>
      </c>
      <c r="G292" s="105">
        <v>250</v>
      </c>
      <c r="H292" s="106">
        <v>1000</v>
      </c>
      <c r="I292" s="107"/>
      <c r="J292" s="56">
        <v>47.6</v>
      </c>
      <c r="K292" s="198">
        <v>0</v>
      </c>
      <c r="L292" s="145">
        <f t="shared" si="19"/>
        <v>0</v>
      </c>
    </row>
    <row r="293" spans="1:12" ht="15.75" thickBot="1" x14ac:dyDescent="0.3">
      <c r="A293" s="3"/>
      <c r="B293" s="128" t="s">
        <v>254</v>
      </c>
      <c r="C293" s="129"/>
      <c r="D293" s="129"/>
      <c r="E293" s="105">
        <v>1141</v>
      </c>
      <c r="F293" s="130">
        <v>2100016437</v>
      </c>
      <c r="G293" s="105">
        <v>250</v>
      </c>
      <c r="H293" s="106">
        <v>1000</v>
      </c>
      <c r="I293" s="107"/>
      <c r="J293" s="56">
        <v>47.6</v>
      </c>
      <c r="K293" s="189">
        <v>0</v>
      </c>
      <c r="L293" s="145">
        <f t="shared" si="19"/>
        <v>0</v>
      </c>
    </row>
    <row r="294" spans="1:12" ht="15.75" thickBot="1" x14ac:dyDescent="0.3">
      <c r="A294" s="3"/>
      <c r="B294" s="128" t="s">
        <v>255</v>
      </c>
      <c r="C294" s="129"/>
      <c r="D294" s="129"/>
      <c r="E294" s="105">
        <v>1143</v>
      </c>
      <c r="F294" s="130">
        <v>2100037331</v>
      </c>
      <c r="G294" s="105">
        <v>250</v>
      </c>
      <c r="H294" s="106">
        <v>1000</v>
      </c>
      <c r="I294" s="107"/>
      <c r="J294" s="56">
        <v>47.6</v>
      </c>
      <c r="K294" s="198">
        <v>0</v>
      </c>
      <c r="L294" s="145">
        <f t="shared" si="19"/>
        <v>0</v>
      </c>
    </row>
    <row r="295" spans="1:12" ht="15.75" thickBot="1" x14ac:dyDescent="0.3">
      <c r="A295" s="3"/>
      <c r="B295" s="128" t="s">
        <v>256</v>
      </c>
      <c r="C295" s="129"/>
      <c r="D295" s="129"/>
      <c r="E295" s="105">
        <v>1113</v>
      </c>
      <c r="F295" s="130">
        <v>2100016429</v>
      </c>
      <c r="G295" s="105">
        <v>250</v>
      </c>
      <c r="H295" s="106">
        <v>1000</v>
      </c>
      <c r="I295" s="107"/>
      <c r="J295" s="56">
        <v>47.6</v>
      </c>
      <c r="K295" s="189">
        <v>0</v>
      </c>
      <c r="L295" s="145">
        <f t="shared" si="19"/>
        <v>0</v>
      </c>
    </row>
    <row r="296" spans="1:12" ht="15.75" thickBot="1" x14ac:dyDescent="0.3">
      <c r="A296" s="3"/>
      <c r="B296" s="128" t="s">
        <v>257</v>
      </c>
      <c r="C296" s="140"/>
      <c r="D296" s="140"/>
      <c r="E296" s="141">
        <v>1014</v>
      </c>
      <c r="F296" s="142">
        <v>2100037322</v>
      </c>
      <c r="G296" s="141">
        <v>250</v>
      </c>
      <c r="H296" s="143">
        <v>1000</v>
      </c>
      <c r="I296" s="144"/>
      <c r="J296" s="56">
        <v>47.6</v>
      </c>
      <c r="K296" s="198">
        <v>0</v>
      </c>
      <c r="L296" s="109">
        <f t="shared" si="19"/>
        <v>0</v>
      </c>
    </row>
    <row r="297" spans="1:12" ht="15.75" thickBot="1" x14ac:dyDescent="0.3">
      <c r="A297" s="3"/>
      <c r="B297" s="128" t="s">
        <v>258</v>
      </c>
      <c r="C297" s="140"/>
      <c r="D297" s="140"/>
      <c r="E297" s="141">
        <v>1012</v>
      </c>
      <c r="F297" s="142">
        <v>2100016421</v>
      </c>
      <c r="G297" s="141">
        <v>250</v>
      </c>
      <c r="H297" s="143">
        <v>1000</v>
      </c>
      <c r="I297" s="144"/>
      <c r="J297" s="56">
        <v>47.6</v>
      </c>
      <c r="K297" s="189">
        <v>0</v>
      </c>
      <c r="L297" s="109">
        <f>(I297*J297)*0.25</f>
        <v>0</v>
      </c>
    </row>
    <row r="298" spans="1:12" ht="15.75" thickBot="1" x14ac:dyDescent="0.3">
      <c r="A298" s="3"/>
      <c r="B298" s="128" t="s">
        <v>259</v>
      </c>
      <c r="C298" s="140"/>
      <c r="D298" s="140"/>
      <c r="E298" s="141">
        <v>1010</v>
      </c>
      <c r="F298" s="142">
        <v>2100016451</v>
      </c>
      <c r="G298" s="141">
        <v>250</v>
      </c>
      <c r="H298" s="143">
        <v>1000</v>
      </c>
      <c r="I298" s="144"/>
      <c r="J298" s="56">
        <v>47.6</v>
      </c>
      <c r="K298" s="198">
        <v>0</v>
      </c>
      <c r="L298" s="109">
        <f t="shared" si="19"/>
        <v>0</v>
      </c>
    </row>
    <row r="299" spans="1:12" ht="15.75" thickBot="1" x14ac:dyDescent="0.3">
      <c r="A299" s="3"/>
      <c r="B299" s="131" t="s">
        <v>260</v>
      </c>
      <c r="C299" s="132"/>
      <c r="D299" s="132"/>
      <c r="E299" s="61">
        <v>1119</v>
      </c>
      <c r="F299" s="133">
        <v>2100037334</v>
      </c>
      <c r="G299" s="61">
        <v>250</v>
      </c>
      <c r="H299" s="62">
        <v>1000</v>
      </c>
      <c r="I299" s="63"/>
      <c r="J299" s="56">
        <v>47.6</v>
      </c>
      <c r="K299" s="189">
        <v>0</v>
      </c>
      <c r="L299" s="65">
        <f>(I299*J299)*0.25</f>
        <v>0</v>
      </c>
    </row>
    <row r="300" spans="1:12" x14ac:dyDescent="0.25">
      <c r="A300" s="3"/>
      <c r="B300" s="66"/>
      <c r="C300" s="125"/>
      <c r="D300" s="125"/>
      <c r="E300" s="77"/>
      <c r="F300" s="77"/>
      <c r="G300" s="77"/>
      <c r="H300" s="78"/>
      <c r="I300" s="79"/>
      <c r="J300" s="80"/>
      <c r="K300" s="80"/>
      <c r="L300" s="81"/>
    </row>
    <row r="301" spans="1:12" ht="15.75" thickBot="1" x14ac:dyDescent="0.3">
      <c r="A301" s="3"/>
      <c r="B301" s="66"/>
      <c r="C301" s="125"/>
      <c r="D301" s="175" t="s">
        <v>261</v>
      </c>
      <c r="E301" s="176"/>
      <c r="F301" s="176"/>
      <c r="G301" s="176"/>
      <c r="H301" s="177"/>
      <c r="I301" s="79"/>
      <c r="J301" s="80"/>
      <c r="K301" s="80"/>
      <c r="L301" s="81"/>
    </row>
    <row r="302" spans="1:12" ht="15.75" thickBot="1" x14ac:dyDescent="0.3">
      <c r="A302" s="3"/>
      <c r="B302" s="118" t="s">
        <v>262</v>
      </c>
      <c r="C302" s="127"/>
      <c r="D302" s="127"/>
      <c r="E302" s="53">
        <v>1005</v>
      </c>
      <c r="F302" s="134">
        <v>2100037325</v>
      </c>
      <c r="G302" s="53">
        <v>250</v>
      </c>
      <c r="H302" s="54">
        <v>1000</v>
      </c>
      <c r="I302" s="55"/>
      <c r="J302" s="56">
        <v>55.94</v>
      </c>
      <c r="K302" s="189">
        <v>0</v>
      </c>
      <c r="L302" s="57">
        <f>(I302*J302)*0.25</f>
        <v>0</v>
      </c>
    </row>
    <row r="303" spans="1:12" ht="15.75" thickBot="1" x14ac:dyDescent="0.3">
      <c r="A303" s="3"/>
      <c r="B303" s="128" t="s">
        <v>263</v>
      </c>
      <c r="C303" s="129"/>
      <c r="D303" s="129"/>
      <c r="E303" s="105">
        <v>1144</v>
      </c>
      <c r="F303" s="130">
        <v>2100037338</v>
      </c>
      <c r="G303" s="105">
        <v>250</v>
      </c>
      <c r="H303" s="106">
        <v>1000</v>
      </c>
      <c r="I303" s="107"/>
      <c r="J303" s="56">
        <v>55.94</v>
      </c>
      <c r="K303" s="198">
        <v>0</v>
      </c>
      <c r="L303" s="145">
        <f t="shared" ref="L303:L313" si="20">(I303*J303)*0.25</f>
        <v>0</v>
      </c>
    </row>
    <row r="304" spans="1:12" ht="15.75" thickBot="1" x14ac:dyDescent="0.3">
      <c r="A304" s="3"/>
      <c r="B304" s="128" t="s">
        <v>264</v>
      </c>
      <c r="C304" s="129"/>
      <c r="D304" s="129"/>
      <c r="E304" s="105">
        <v>1145</v>
      </c>
      <c r="F304" s="130">
        <v>2100037329</v>
      </c>
      <c r="G304" s="105">
        <v>250</v>
      </c>
      <c r="H304" s="106">
        <v>1000</v>
      </c>
      <c r="I304" s="107"/>
      <c r="J304" s="56">
        <v>55.94</v>
      </c>
      <c r="K304" s="189">
        <v>0</v>
      </c>
      <c r="L304" s="145">
        <f t="shared" si="20"/>
        <v>0</v>
      </c>
    </row>
    <row r="305" spans="1:12" ht="15.75" thickBot="1" x14ac:dyDescent="0.3">
      <c r="A305" s="3"/>
      <c r="B305" s="128" t="s">
        <v>265</v>
      </c>
      <c r="C305" s="129"/>
      <c r="D305" s="129"/>
      <c r="E305" s="105">
        <v>1031</v>
      </c>
      <c r="F305" s="130">
        <v>2100037324</v>
      </c>
      <c r="G305" s="105">
        <v>250</v>
      </c>
      <c r="H305" s="106">
        <v>1000</v>
      </c>
      <c r="I305" s="107"/>
      <c r="J305" s="56">
        <v>55.94</v>
      </c>
      <c r="K305" s="198">
        <v>0</v>
      </c>
      <c r="L305" s="145">
        <f t="shared" si="20"/>
        <v>0</v>
      </c>
    </row>
    <row r="306" spans="1:12" ht="15.75" thickBot="1" x14ac:dyDescent="0.3">
      <c r="A306" s="3"/>
      <c r="B306" s="128" t="s">
        <v>266</v>
      </c>
      <c r="C306" s="129"/>
      <c r="D306" s="129"/>
      <c r="E306" s="105">
        <v>1015</v>
      </c>
      <c r="F306" s="130">
        <v>2100016433</v>
      </c>
      <c r="G306" s="105">
        <v>250</v>
      </c>
      <c r="H306" s="106">
        <v>1000</v>
      </c>
      <c r="I306" s="107"/>
      <c r="J306" s="56">
        <v>55.94</v>
      </c>
      <c r="K306" s="189">
        <v>0</v>
      </c>
      <c r="L306" s="145">
        <f t="shared" si="20"/>
        <v>0</v>
      </c>
    </row>
    <row r="307" spans="1:12" ht="15.75" thickBot="1" x14ac:dyDescent="0.3">
      <c r="A307" s="3"/>
      <c r="B307" s="128" t="s">
        <v>267</v>
      </c>
      <c r="C307" s="129"/>
      <c r="D307" s="129"/>
      <c r="E307" s="105">
        <v>1039</v>
      </c>
      <c r="F307" s="130">
        <v>2100016422</v>
      </c>
      <c r="G307" s="105">
        <v>250</v>
      </c>
      <c r="H307" s="106">
        <v>1000</v>
      </c>
      <c r="I307" s="107"/>
      <c r="J307" s="56">
        <v>55.94</v>
      </c>
      <c r="K307" s="198">
        <v>0</v>
      </c>
      <c r="L307" s="145">
        <f t="shared" si="20"/>
        <v>0</v>
      </c>
    </row>
    <row r="308" spans="1:12" ht="15.75" thickBot="1" x14ac:dyDescent="0.3">
      <c r="A308" s="3"/>
      <c r="B308" s="128" t="s">
        <v>268</v>
      </c>
      <c r="C308" s="129"/>
      <c r="D308" s="129"/>
      <c r="E308" s="105">
        <v>1035</v>
      </c>
      <c r="F308" s="130">
        <v>2100037333</v>
      </c>
      <c r="G308" s="105">
        <v>250</v>
      </c>
      <c r="H308" s="106">
        <v>1000</v>
      </c>
      <c r="I308" s="107"/>
      <c r="J308" s="56">
        <v>55.94</v>
      </c>
      <c r="K308" s="189">
        <v>0</v>
      </c>
      <c r="L308" s="145">
        <f t="shared" si="20"/>
        <v>0</v>
      </c>
    </row>
    <row r="309" spans="1:12" ht="15.75" thickBot="1" x14ac:dyDescent="0.3">
      <c r="A309" s="3"/>
      <c r="B309" s="128" t="s">
        <v>269</v>
      </c>
      <c r="C309" s="129"/>
      <c r="D309" s="129"/>
      <c r="E309" s="105">
        <v>1766</v>
      </c>
      <c r="F309" s="130">
        <v>2100016437</v>
      </c>
      <c r="G309" s="105">
        <v>250</v>
      </c>
      <c r="H309" s="106">
        <v>1000</v>
      </c>
      <c r="I309" s="107"/>
      <c r="J309" s="56">
        <v>55.94</v>
      </c>
      <c r="K309" s="198">
        <v>0</v>
      </c>
      <c r="L309" s="145">
        <f t="shared" si="20"/>
        <v>0</v>
      </c>
    </row>
    <row r="310" spans="1:12" ht="15.75" thickBot="1" x14ac:dyDescent="0.3">
      <c r="A310" s="3"/>
      <c r="B310" s="128" t="s">
        <v>270</v>
      </c>
      <c r="C310" s="129"/>
      <c r="D310" s="129"/>
      <c r="E310" s="105">
        <v>1044</v>
      </c>
      <c r="F310" s="130">
        <v>2100041372</v>
      </c>
      <c r="G310" s="105">
        <v>250</v>
      </c>
      <c r="H310" s="106">
        <v>1000</v>
      </c>
      <c r="I310" s="107"/>
      <c r="J310" s="56">
        <v>55.94</v>
      </c>
      <c r="K310" s="189">
        <v>0</v>
      </c>
      <c r="L310" s="145">
        <f t="shared" si="20"/>
        <v>0</v>
      </c>
    </row>
    <row r="311" spans="1:12" ht="15.75" thickBot="1" x14ac:dyDescent="0.3">
      <c r="A311" s="3"/>
      <c r="B311" s="128" t="s">
        <v>271</v>
      </c>
      <c r="C311" s="129"/>
      <c r="D311" s="129"/>
      <c r="E311" s="105">
        <v>1048</v>
      </c>
      <c r="F311" s="130">
        <v>2100037321</v>
      </c>
      <c r="G311" s="105">
        <v>250</v>
      </c>
      <c r="H311" s="106">
        <v>1000</v>
      </c>
      <c r="I311" s="107"/>
      <c r="J311" s="56">
        <v>55.94</v>
      </c>
      <c r="K311" s="198">
        <v>0</v>
      </c>
      <c r="L311" s="145">
        <f t="shared" si="20"/>
        <v>0</v>
      </c>
    </row>
    <row r="312" spans="1:12" ht="15.75" thickBot="1" x14ac:dyDescent="0.3">
      <c r="A312" s="3"/>
      <c r="B312" s="128" t="s">
        <v>272</v>
      </c>
      <c r="C312" s="129"/>
      <c r="D312" s="129"/>
      <c r="E312" s="105">
        <v>1047</v>
      </c>
      <c r="F312" s="130">
        <v>2100037340</v>
      </c>
      <c r="G312" s="105">
        <v>250</v>
      </c>
      <c r="H312" s="106">
        <v>1000</v>
      </c>
      <c r="I312" s="107"/>
      <c r="J312" s="56">
        <v>55.94</v>
      </c>
      <c r="K312" s="189">
        <v>0</v>
      </c>
      <c r="L312" s="145">
        <f t="shared" si="20"/>
        <v>0</v>
      </c>
    </row>
    <row r="313" spans="1:12" ht="15.75" thickBot="1" x14ac:dyDescent="0.3">
      <c r="A313" s="3"/>
      <c r="B313" s="128" t="s">
        <v>273</v>
      </c>
      <c r="C313" s="140"/>
      <c r="D313" s="140"/>
      <c r="E313" s="141">
        <v>1008</v>
      </c>
      <c r="F313" s="142">
        <v>2100037332</v>
      </c>
      <c r="G313" s="141">
        <v>250</v>
      </c>
      <c r="H313" s="143">
        <v>1000</v>
      </c>
      <c r="I313" s="144"/>
      <c r="J313" s="56">
        <v>55.94</v>
      </c>
      <c r="K313" s="198">
        <v>0</v>
      </c>
      <c r="L313" s="109">
        <f t="shared" si="20"/>
        <v>0</v>
      </c>
    </row>
    <row r="314" spans="1:12" ht="15.75" thickBot="1" x14ac:dyDescent="0.3">
      <c r="A314" s="3"/>
      <c r="B314" s="173" t="s">
        <v>274</v>
      </c>
      <c r="C314" s="132"/>
      <c r="D314" s="132"/>
      <c r="E314" s="61">
        <v>1046</v>
      </c>
      <c r="F314" s="133">
        <v>2100037335</v>
      </c>
      <c r="G314" s="61">
        <v>250</v>
      </c>
      <c r="H314" s="62">
        <v>1000</v>
      </c>
      <c r="I314" s="63"/>
      <c r="J314" s="56">
        <v>55.94</v>
      </c>
      <c r="K314" s="189">
        <v>0</v>
      </c>
      <c r="L314" s="65">
        <f>(I314*J314)*0.25</f>
        <v>0</v>
      </c>
    </row>
    <row r="315" spans="1:12" x14ac:dyDescent="0.25">
      <c r="A315" s="3"/>
      <c r="B315" s="125"/>
      <c r="C315" s="125"/>
      <c r="D315" s="125"/>
      <c r="E315" s="77"/>
      <c r="F315" s="77"/>
      <c r="G315" s="77"/>
      <c r="H315" s="78"/>
      <c r="I315" s="79"/>
      <c r="J315" s="80"/>
      <c r="K315" s="80"/>
      <c r="L315" s="77"/>
    </row>
    <row r="316" spans="1:12" ht="15.75" thickBot="1" x14ac:dyDescent="0.3">
      <c r="A316" s="3"/>
      <c r="B316" s="125"/>
      <c r="C316" s="125"/>
      <c r="D316" s="175" t="s">
        <v>275</v>
      </c>
      <c r="E316" s="176"/>
      <c r="F316" s="176"/>
      <c r="G316" s="176"/>
      <c r="H316" s="177"/>
      <c r="I316" s="79"/>
      <c r="J316" s="80"/>
      <c r="K316" s="80"/>
      <c r="L316" s="77"/>
    </row>
    <row r="317" spans="1:12" ht="15.75" thickBot="1" x14ac:dyDescent="0.3">
      <c r="A317" s="3"/>
      <c r="B317" s="118" t="s">
        <v>276</v>
      </c>
      <c r="C317" s="119"/>
      <c r="D317" s="119"/>
      <c r="E317" s="149">
        <v>2977</v>
      </c>
      <c r="F317" s="150">
        <v>2100037442</v>
      </c>
      <c r="G317" s="149">
        <v>500</v>
      </c>
      <c r="H317" s="151">
        <v>1000</v>
      </c>
      <c r="I317" s="94"/>
      <c r="J317" s="152">
        <v>34.56</v>
      </c>
      <c r="K317" s="95">
        <v>0</v>
      </c>
      <c r="L317" s="153">
        <f>(I317*J317)*0.5</f>
        <v>0</v>
      </c>
    </row>
    <row r="318" spans="1:12" ht="15.75" thickBot="1" x14ac:dyDescent="0.3">
      <c r="A318" s="3"/>
      <c r="B318" s="128" t="s">
        <v>277</v>
      </c>
      <c r="C318" s="154"/>
      <c r="D318" s="154"/>
      <c r="E318" s="111">
        <v>2973</v>
      </c>
      <c r="F318" s="155">
        <v>2100037441</v>
      </c>
      <c r="G318" s="111">
        <v>500</v>
      </c>
      <c r="H318" s="112">
        <v>1000</v>
      </c>
      <c r="I318" s="113"/>
      <c r="J318" s="152">
        <v>34.56</v>
      </c>
      <c r="K318" s="199">
        <v>0</v>
      </c>
      <c r="L318" s="156">
        <f>(I318*J318)*0.5</f>
        <v>0</v>
      </c>
    </row>
    <row r="319" spans="1:12" ht="15.75" thickBot="1" x14ac:dyDescent="0.3">
      <c r="A319" s="3"/>
      <c r="B319" s="128" t="s">
        <v>278</v>
      </c>
      <c r="C319" s="154"/>
      <c r="D319" s="154"/>
      <c r="E319" s="111">
        <v>2975</v>
      </c>
      <c r="F319" s="155">
        <v>2100041350</v>
      </c>
      <c r="G319" s="111">
        <v>500</v>
      </c>
      <c r="H319" s="112">
        <v>1000</v>
      </c>
      <c r="I319" s="113"/>
      <c r="J319" s="152">
        <v>34.56</v>
      </c>
      <c r="K319" s="199">
        <v>0</v>
      </c>
      <c r="L319" s="156">
        <f>(I319*J319)*0.5</f>
        <v>0</v>
      </c>
    </row>
    <row r="320" spans="1:12" ht="15.75" thickBot="1" x14ac:dyDescent="0.3">
      <c r="A320" s="3"/>
      <c r="B320" s="131" t="s">
        <v>279</v>
      </c>
      <c r="C320" s="157"/>
      <c r="D320" s="157"/>
      <c r="E320" s="98">
        <v>2978</v>
      </c>
      <c r="F320" s="158">
        <v>2100037443</v>
      </c>
      <c r="G320" s="98">
        <v>500</v>
      </c>
      <c r="H320" s="159">
        <v>1000</v>
      </c>
      <c r="I320" s="100"/>
      <c r="J320" s="152">
        <v>34.56</v>
      </c>
      <c r="K320" s="200">
        <v>0</v>
      </c>
      <c r="L320" s="160">
        <f>(I320*J320)*0.5</f>
        <v>0</v>
      </c>
    </row>
    <row r="321" spans="1:12" x14ac:dyDescent="0.25">
      <c r="A321" s="3"/>
      <c r="B321" s="66"/>
      <c r="C321" s="125"/>
      <c r="D321" s="125"/>
      <c r="E321" s="77"/>
      <c r="F321" s="77"/>
      <c r="G321" s="77"/>
      <c r="H321" s="78"/>
      <c r="I321" s="79"/>
      <c r="J321" s="80"/>
      <c r="K321" s="80"/>
      <c r="L321" s="81"/>
    </row>
    <row r="322" spans="1:12" ht="15.75" thickBot="1" x14ac:dyDescent="0.3">
      <c r="A322" s="3"/>
      <c r="B322" s="66"/>
      <c r="C322" s="125"/>
      <c r="D322" s="175" t="s">
        <v>280</v>
      </c>
      <c r="E322" s="176"/>
      <c r="F322" s="176"/>
      <c r="G322" s="176"/>
      <c r="H322" s="177"/>
      <c r="I322" s="179"/>
      <c r="J322" s="80"/>
      <c r="K322" s="80"/>
      <c r="L322" s="81"/>
    </row>
    <row r="323" spans="1:12" x14ac:dyDescent="0.25">
      <c r="A323" s="3"/>
      <c r="B323" s="118" t="s">
        <v>281</v>
      </c>
      <c r="C323" s="119"/>
      <c r="D323" s="119"/>
      <c r="E323" s="149">
        <v>2884</v>
      </c>
      <c r="F323" s="150">
        <v>2100037352</v>
      </c>
      <c r="G323" s="149">
        <v>500</v>
      </c>
      <c r="H323" s="151">
        <v>1000</v>
      </c>
      <c r="I323" s="94"/>
      <c r="J323" s="187">
        <v>69.180000000000007</v>
      </c>
      <c r="K323" s="187">
        <v>0</v>
      </c>
      <c r="L323" s="153">
        <f>(I323*J323)*0.5</f>
        <v>0</v>
      </c>
    </row>
    <row r="324" spans="1:12" x14ac:dyDescent="0.25">
      <c r="A324" s="3"/>
      <c r="B324" s="128" t="s">
        <v>282</v>
      </c>
      <c r="C324" s="154"/>
      <c r="D324" s="154"/>
      <c r="E324" s="111">
        <v>2888</v>
      </c>
      <c r="F324" s="155">
        <v>2100037353</v>
      </c>
      <c r="G324" s="111">
        <v>500</v>
      </c>
      <c r="H324" s="112">
        <v>1000</v>
      </c>
      <c r="I324" s="113"/>
      <c r="J324" s="187">
        <v>69.180000000000007</v>
      </c>
      <c r="K324" s="187">
        <v>0</v>
      </c>
      <c r="L324" s="156">
        <f>(I324*J324)*0.5</f>
        <v>0</v>
      </c>
    </row>
    <row r="325" spans="1:12" x14ac:dyDescent="0.25">
      <c r="A325" s="3"/>
      <c r="B325" s="128" t="s">
        <v>283</v>
      </c>
      <c r="C325" s="154"/>
      <c r="D325" s="154"/>
      <c r="E325" s="111">
        <v>2882</v>
      </c>
      <c r="F325" s="155">
        <v>2100037351</v>
      </c>
      <c r="G325" s="111">
        <v>500</v>
      </c>
      <c r="H325" s="112">
        <v>1000</v>
      </c>
      <c r="I325" s="113"/>
      <c r="J325" s="187">
        <v>69.180000000000007</v>
      </c>
      <c r="K325" s="187">
        <v>0</v>
      </c>
      <c r="L325" s="156">
        <f>(I325*J325)*0.5</f>
        <v>0</v>
      </c>
    </row>
    <row r="326" spans="1:12" ht="15.75" thickBot="1" x14ac:dyDescent="0.3">
      <c r="A326" s="3"/>
      <c r="B326" s="131" t="s">
        <v>284</v>
      </c>
      <c r="C326" s="157"/>
      <c r="D326" s="157"/>
      <c r="E326" s="98">
        <v>2880</v>
      </c>
      <c r="F326" s="158">
        <v>2100037350</v>
      </c>
      <c r="G326" s="98">
        <v>500</v>
      </c>
      <c r="H326" s="159">
        <v>1000</v>
      </c>
      <c r="I326" s="100"/>
      <c r="J326" s="187">
        <v>69.180000000000007</v>
      </c>
      <c r="K326" s="187">
        <v>0</v>
      </c>
      <c r="L326" s="160">
        <f>(I326*J326)*0.5</f>
        <v>0</v>
      </c>
    </row>
    <row r="327" spans="1:12" ht="15.75" thickBot="1" x14ac:dyDescent="0.3">
      <c r="A327" s="3"/>
      <c r="B327" s="161" t="s">
        <v>285</v>
      </c>
      <c r="C327" s="161"/>
      <c r="D327" s="161"/>
      <c r="E327" s="5"/>
      <c r="F327" s="202" t="s">
        <v>286</v>
      </c>
      <c r="G327" s="202"/>
      <c r="H327" s="202"/>
      <c r="I327" s="202"/>
      <c r="J327" s="202"/>
      <c r="K327" s="202"/>
      <c r="L327" s="202"/>
    </row>
    <row r="328" spans="1:12" x14ac:dyDescent="0.25">
      <c r="A328" s="3"/>
      <c r="B328" s="161" t="s">
        <v>287</v>
      </c>
      <c r="C328" s="161"/>
      <c r="D328" s="161"/>
      <c r="E328" s="5"/>
      <c r="F328" s="203" t="s">
        <v>288</v>
      </c>
      <c r="G328" s="203"/>
      <c r="H328" s="203"/>
      <c r="I328" s="203"/>
      <c r="J328" s="204"/>
      <c r="K328" s="188"/>
      <c r="L328" s="162">
        <f>SUM(L34:L326)</f>
        <v>0</v>
      </c>
    </row>
    <row r="329" spans="1:12" x14ac:dyDescent="0.25">
      <c r="A329" s="3"/>
      <c r="B329" s="161" t="s">
        <v>289</v>
      </c>
      <c r="C329" s="161"/>
      <c r="D329" s="161"/>
      <c r="E329" s="5"/>
      <c r="F329" s="203" t="s">
        <v>290</v>
      </c>
      <c r="G329" s="203"/>
      <c r="H329" s="203"/>
      <c r="I329" s="203" t="s">
        <v>291</v>
      </c>
      <c r="J329" s="204"/>
      <c r="K329" s="188"/>
      <c r="L329" s="163">
        <f>(L328*98%)*21%</f>
        <v>0</v>
      </c>
    </row>
    <row r="330" spans="1:12" ht="15.75" thickBot="1" x14ac:dyDescent="0.3">
      <c r="A330" s="3"/>
      <c r="B330" s="161" t="s">
        <v>292</v>
      </c>
      <c r="C330" s="161"/>
      <c r="D330" s="161"/>
      <c r="E330" s="5"/>
      <c r="F330" s="10" t="s">
        <v>293</v>
      </c>
      <c r="G330" s="10"/>
      <c r="H330" s="10"/>
      <c r="I330" s="164"/>
      <c r="J330" s="165"/>
      <c r="K330" s="165"/>
      <c r="L330" s="166">
        <f>L328+L329</f>
        <v>0</v>
      </c>
    </row>
    <row r="331" spans="1:12" ht="15.75" thickBot="1" x14ac:dyDescent="0.3">
      <c r="A331" s="3"/>
      <c r="B331" s="201" t="s">
        <v>294</v>
      </c>
      <c r="C331" s="201"/>
      <c r="D331" s="201"/>
      <c r="E331" s="5"/>
      <c r="F331" s="203" t="s">
        <v>295</v>
      </c>
      <c r="G331" s="203"/>
      <c r="H331" s="203"/>
      <c r="I331" s="203"/>
      <c r="J331" s="204"/>
      <c r="K331" s="188"/>
      <c r="L331" s="167">
        <f>(L328*98%)+L329</f>
        <v>0</v>
      </c>
    </row>
    <row r="332" spans="1:12" x14ac:dyDescent="0.25">
      <c r="A332" s="3"/>
      <c r="B332" s="201" t="s">
        <v>296</v>
      </c>
      <c r="C332" s="201"/>
      <c r="D332" s="201"/>
      <c r="E332" s="5"/>
      <c r="F332" s="5" t="s">
        <v>297</v>
      </c>
      <c r="G332" s="5"/>
      <c r="H332" s="5"/>
      <c r="I332" s="3"/>
      <c r="J332" s="4"/>
      <c r="K332" s="4"/>
      <c r="L332" s="5"/>
    </row>
  </sheetData>
  <sheetProtection selectLockedCells="1"/>
  <protectedRanges>
    <protectedRange password="CE28" sqref="A10:H332" name="Range1"/>
    <protectedRange password="CE28" sqref="A1:G9" name="Range1_1"/>
  </protectedRanges>
  <mergeCells count="38">
    <mergeCell ref="A7:L7"/>
    <mergeCell ref="A1:L1"/>
    <mergeCell ref="A2:L2"/>
    <mergeCell ref="A3:L3"/>
    <mergeCell ref="A4:L4"/>
    <mergeCell ref="A5:L5"/>
    <mergeCell ref="B60:E60"/>
    <mergeCell ref="A9:L9"/>
    <mergeCell ref="D13:E13"/>
    <mergeCell ref="D14:E14"/>
    <mergeCell ref="D15:E15"/>
    <mergeCell ref="D16:E16"/>
    <mergeCell ref="D17:E17"/>
    <mergeCell ref="D18:E18"/>
    <mergeCell ref="D19:E19"/>
    <mergeCell ref="B29:H29"/>
    <mergeCell ref="B30:D30"/>
    <mergeCell ref="B31:D31"/>
    <mergeCell ref="K29:K31"/>
    <mergeCell ref="B282:D282"/>
    <mergeCell ref="B61:E61"/>
    <mergeCell ref="B62:E62"/>
    <mergeCell ref="B63:E63"/>
    <mergeCell ref="B64:E64"/>
    <mergeCell ref="B65:E65"/>
    <mergeCell ref="B66:E66"/>
    <mergeCell ref="B119:D119"/>
    <mergeCell ref="B120:D120"/>
    <mergeCell ref="B241:D241"/>
    <mergeCell ref="B242:D242"/>
    <mergeCell ref="B281:D281"/>
    <mergeCell ref="B332:D332"/>
    <mergeCell ref="F327:L327"/>
    <mergeCell ref="F328:J328"/>
    <mergeCell ref="F329:H329"/>
    <mergeCell ref="I329:J329"/>
    <mergeCell ref="B331:D331"/>
    <mergeCell ref="F331:J331"/>
  </mergeCells>
  <pageMargins left="0.7" right="0.7" top="0.75" bottom="0.75" header="0.3" footer="0.3"/>
  <pageSetup paperSize="9" scale="50" orientation="portrait" r:id="rId1"/>
  <rowBreaks count="3" manualBreakCount="3">
    <brk id="97" max="16383" man="1"/>
    <brk id="178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Luyten</dc:creator>
  <cp:lastModifiedBy>Stefanie Gryson</cp:lastModifiedBy>
  <cp:lastPrinted>2022-04-06T11:59:15Z</cp:lastPrinted>
  <dcterms:created xsi:type="dcterms:W3CDTF">2019-01-17T07:45:14Z</dcterms:created>
  <dcterms:modified xsi:type="dcterms:W3CDTF">2023-01-11T07:52:28Z</dcterms:modified>
</cp:coreProperties>
</file>